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via\Downloads\"/>
    </mc:Choice>
  </mc:AlternateContent>
  <bookViews>
    <workbookView xWindow="0" yWindow="0" windowWidth="20490" windowHeight="7425"/>
  </bookViews>
  <sheets>
    <sheet name="171 11 01 021 01" sheetId="196" r:id="rId1"/>
  </sheets>
  <calcPr calcId="152511"/>
</workbook>
</file>

<file path=xl/calcChain.xml><?xml version="1.0" encoding="utf-8"?>
<calcChain xmlns="http://schemas.openxmlformats.org/spreadsheetml/2006/main">
  <c r="V21" i="196" l="1"/>
  <c r="V22" i="196"/>
  <c r="V23" i="196"/>
  <c r="V24" i="196"/>
  <c r="V25" i="196"/>
  <c r="V26" i="196"/>
  <c r="V27" i="196"/>
  <c r="V28" i="196"/>
  <c r="V29" i="196"/>
  <c r="V30" i="196"/>
  <c r="V31" i="196"/>
  <c r="V32" i="196"/>
  <c r="W32" i="196"/>
  <c r="X32" i="196" s="1"/>
  <c r="V20" i="196"/>
  <c r="G21" i="196"/>
  <c r="G22" i="196"/>
  <c r="W22" i="196" s="1"/>
  <c r="X22" i="196" s="1"/>
  <c r="G23" i="196"/>
  <c r="G24" i="196"/>
  <c r="W24" i="196" s="1"/>
  <c r="X24" i="196" s="1"/>
  <c r="G25" i="196"/>
  <c r="W25" i="196" s="1"/>
  <c r="X25" i="196" s="1"/>
  <c r="G26" i="196"/>
  <c r="W26" i="196" s="1"/>
  <c r="X26" i="196" s="1"/>
  <c r="G27" i="196"/>
  <c r="G28" i="196"/>
  <c r="G29" i="196"/>
  <c r="G30" i="196"/>
  <c r="W30" i="196" s="1"/>
  <c r="X30" i="196" s="1"/>
  <c r="G31" i="196"/>
  <c r="W31" i="196" s="1"/>
  <c r="G20" i="196"/>
  <c r="Q32" i="196"/>
  <c r="P32" i="196"/>
  <c r="O32" i="196"/>
  <c r="S32" i="196" s="1"/>
  <c r="N32" i="196"/>
  <c r="M32" i="196"/>
  <c r="L32" i="196"/>
  <c r="K32" i="196"/>
  <c r="J32" i="196"/>
  <c r="E32" i="196"/>
  <c r="S31" i="196"/>
  <c r="T31" i="196" s="1"/>
  <c r="R31" i="196"/>
  <c r="I31" i="196"/>
  <c r="H31" i="196"/>
  <c r="F31" i="196"/>
  <c r="S30" i="196"/>
  <c r="R30" i="196"/>
  <c r="I30" i="196"/>
  <c r="H30" i="196"/>
  <c r="F30" i="196"/>
  <c r="S29" i="196"/>
  <c r="R29" i="196"/>
  <c r="I29" i="196"/>
  <c r="H29" i="196"/>
  <c r="F29" i="196"/>
  <c r="S28" i="196"/>
  <c r="R28" i="196"/>
  <c r="I28" i="196"/>
  <c r="H28" i="196"/>
  <c r="F28" i="196"/>
  <c r="S27" i="196"/>
  <c r="R27" i="196"/>
  <c r="I27" i="196"/>
  <c r="H27" i="196"/>
  <c r="F27" i="196"/>
  <c r="S26" i="196"/>
  <c r="T26" i="196" s="1"/>
  <c r="R26" i="196"/>
  <c r="I26" i="196"/>
  <c r="H26" i="196"/>
  <c r="F26" i="196"/>
  <c r="S25" i="196"/>
  <c r="R25" i="196"/>
  <c r="I25" i="196"/>
  <c r="H25" i="196"/>
  <c r="F25" i="196"/>
  <c r="S24" i="196"/>
  <c r="R24" i="196"/>
  <c r="I24" i="196"/>
  <c r="H24" i="196"/>
  <c r="F24" i="196"/>
  <c r="S23" i="196"/>
  <c r="R23" i="196"/>
  <c r="I23" i="196"/>
  <c r="H23" i="196"/>
  <c r="F23" i="196"/>
  <c r="I22" i="196"/>
  <c r="H22" i="196"/>
  <c r="F22" i="196"/>
  <c r="S21" i="196"/>
  <c r="T21" i="196" s="1"/>
  <c r="R21" i="196"/>
  <c r="I21" i="196"/>
  <c r="H21" i="196"/>
  <c r="F21" i="196"/>
  <c r="W21" i="196" s="1"/>
  <c r="X21" i="196" s="1"/>
  <c r="S20" i="196"/>
  <c r="R20" i="196"/>
  <c r="T20" i="196" s="1"/>
  <c r="I20" i="196"/>
  <c r="H20" i="196"/>
  <c r="F20" i="196"/>
  <c r="T24" i="196" l="1"/>
  <c r="T29" i="196"/>
  <c r="T27" i="196"/>
  <c r="T28" i="196"/>
  <c r="T30" i="196"/>
  <c r="W20" i="196"/>
  <c r="X20" i="196" s="1"/>
  <c r="W28" i="196"/>
  <c r="X28" i="196" s="1"/>
  <c r="X31" i="196"/>
  <c r="W23" i="196"/>
  <c r="X23" i="196" s="1"/>
  <c r="W27" i="196"/>
  <c r="X27" i="196" s="1"/>
  <c r="T23" i="196"/>
  <c r="W29" i="196"/>
  <c r="X29" i="196" s="1"/>
  <c r="I32" i="196"/>
  <c r="T25" i="196"/>
  <c r="H32" i="196"/>
  <c r="R32" i="196"/>
  <c r="T32" i="196" s="1"/>
</calcChain>
</file>

<file path=xl/sharedStrings.xml><?xml version="1.0" encoding="utf-8"?>
<sst xmlns="http://schemas.openxmlformats.org/spreadsheetml/2006/main" count="79" uniqueCount="63">
  <si>
    <t>OBJETIVOS Y METAS</t>
  </si>
  <si>
    <t>Dependencia</t>
  </si>
  <si>
    <t>O  B  J  E  T  I  V  O  S</t>
  </si>
  <si>
    <t>M   E   T   A   S</t>
  </si>
  <si>
    <t>D e s c r i p c i o n</t>
  </si>
  <si>
    <t>Programa</t>
  </si>
  <si>
    <t>Unidad de Medida</t>
  </si>
  <si>
    <t>2do  Trimestre</t>
  </si>
  <si>
    <t xml:space="preserve">Programada </t>
  </si>
  <si>
    <t>Realizada</t>
  </si>
  <si>
    <t>3er  Trimestre</t>
  </si>
  <si>
    <t>1er  Trimestre</t>
  </si>
  <si>
    <t>4to  Trimestre</t>
  </si>
  <si>
    <t>MUNICIPIO DE GUAYMAS SONORA</t>
  </si>
  <si>
    <t>Clave</t>
  </si>
  <si>
    <t>Ponderacion %</t>
  </si>
  <si>
    <t>Gasto</t>
  </si>
  <si>
    <t>Meta</t>
  </si>
  <si>
    <t>Presup.</t>
  </si>
  <si>
    <t>Ejercido</t>
  </si>
  <si>
    <t>Programada</t>
  </si>
  <si>
    <t>Real</t>
  </si>
  <si>
    <t>TOTAL DEL GASTO DE LA UNIDAD RESPONSABLE</t>
  </si>
  <si>
    <t>NOTA:  EL TOTAL DE LA PONDERACION DEBERA SUMAR  100</t>
  </si>
  <si>
    <t>E1 Eficacia   E2 Economía  E3 Eficiencia</t>
  </si>
  <si>
    <t>Acumulado</t>
  </si>
  <si>
    <t>Justificación</t>
  </si>
  <si>
    <t>Diferencia</t>
  </si>
  <si>
    <t>PORCENTAJE</t>
  </si>
  <si>
    <t>E1</t>
  </si>
  <si>
    <t>E2</t>
  </si>
  <si>
    <t>E3</t>
  </si>
  <si>
    <t>INFORME</t>
  </si>
  <si>
    <t>INDICADORES DE RESULTADOS 2026</t>
  </si>
  <si>
    <t>DEL 01 DE  ENERO  AL 31 DE MARZO DE 2026</t>
  </si>
  <si>
    <t>DEL 01 DE  ENERO  AL 30 DE JUNIO DE 2026</t>
  </si>
  <si>
    <t>DEL 01 DE  ENERO  AL 30 DE SEPTIEMBRE DE 2026</t>
  </si>
  <si>
    <t>DEL 01 DE  ENERO AL 31 DE  DICIEMBRE DE 2026</t>
  </si>
  <si>
    <t>SubPrograma</t>
  </si>
  <si>
    <t>Función</t>
  </si>
  <si>
    <t>Unidad Resp.</t>
  </si>
  <si>
    <t>REGISTRO</t>
  </si>
  <si>
    <t>Policía</t>
  </si>
  <si>
    <t>JEFATURA DE POL. PREV. Y TRANSITO M</t>
  </si>
  <si>
    <t>DESPACHO DEL DIR. GRAL.</t>
  </si>
  <si>
    <t>SEGURIDAD PUBLICA MUNICIPAL</t>
  </si>
  <si>
    <t>ADMINISTRACION DE LA POLICIA Y TRANSITO</t>
  </si>
  <si>
    <t>PEM  01</t>
  </si>
  <si>
    <t>ADMINISTRAR Y CONTROLAR LOS RECURSOS HUMANOS Y MATERIALES DE LA DEPENDENCIA,  A FIN DE MEJORAR SUS NIVELES DE EFICIENCIA</t>
  </si>
  <si>
    <t>LLEVAR EL REGISTRO DIARIO DE LAS ASISTENCIAS DEL PERSONAL DE LA DEPENDENCIA</t>
  </si>
  <si>
    <t>ELABORAR LA PRENOMINA DE ACUERDO A LAS ASISTENCIAS DEL PERSONAL</t>
  </si>
  <si>
    <t>PRE-NOMINA</t>
  </si>
  <si>
    <t xml:space="preserve">CONTRATACION DE 40 ELEMENTOS DE POLICIA MUNICIPAL QUE INCLUYA UN 25 % PARA LOS QUE COMPRUEBEN FORMACION ACADEMICA, Y 05  POLICIAS AUXILIARES, </t>
  </si>
  <si>
    <t>PERSONA</t>
  </si>
  <si>
    <t>ACCIONES  PARA LA MEJORA MECANICAS (MANTENIMIENTO PREVENTIVO) DE LOS VEHICULOS PERTENECIENTE  A LA DEPENDENCIA</t>
  </si>
  <si>
    <t>INFORME DE ACTIVIDADES REALIZADAS EN MATERIA ADMINISTRATIVA</t>
  </si>
  <si>
    <t>ELABORAR INFORME MENSUAL SOBRE EL ESTADO QUE GUARDA LA ADMINISTRACION DE LOS RECURSOS MATERIALES DE LA DEPENDENCIA</t>
  </si>
  <si>
    <t>ELABORAR ESTADISTICA MENSUAL GENERAL SOBRE SEGURIDAD PUBLICA</t>
  </si>
  <si>
    <t>ELABORAR INFORME DE ALTAS, BAJAS E INCAPACIDADES DEL PERSONAL DE SEGURIDAD PUBLICA</t>
  </si>
  <si>
    <t>EXPEDICION DE CARTAS DE NO ANTECEDENTES PENALES</t>
  </si>
  <si>
    <t>CONTROL DEL INVENTARIO FISICO</t>
  </si>
  <si>
    <t>ACCIONES  PARA  LA CONSERVACION Y MANTENIMIENTO DE LAS INSTALACIONES, COMEDOR Y D.A.R.E.  DE LA DIRECCION DE SEGURIDAD PUBLICA</t>
  </si>
  <si>
    <t>PROPORCIONAR AL PERSONAL  DE LA DIRECCION DE SEGURIDAD PUBLICA Y TRANSITO MUNICIPAL, LO NECESARIO PARA QUE REALICEN SU EXAMEN DE CONFIANZA C-3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</si>
</sst>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_);_(* \(#,##0.00\);_(* &quot;-&quot;??_);_(@_)"/>
    <numFmt numFmtId="165" formatCode="########0"/>
    <numFmt numFmtId="166" formatCode="00"/>
    <numFmt numFmtId="167" formatCode="000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sz val="8"/>
      <name val="Arial"/>
      <family val="2"/>
    </font>
    <font>
      <sz val="9"/>
      <name val="Arial"/>
      <family val="2"/>
    </font>
    <font>
      <sz val="9"/>
      <name val="Segoe UI"/>
      <family val="2"/>
    </font>
    <font>
      <b/>
      <sz val="9"/>
      <name val="Segoe UI"/>
      <family val="2"/>
    </font>
    <font>
      <sz val="11"/>
      <color theme="1"/>
      <name val="Verdana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6" fillId="0" borderId="0"/>
    <xf numFmtId="0" fontId="2" fillId="0" borderId="0"/>
    <xf numFmtId="0" fontId="1" fillId="0" borderId="0">
      <protection locked="0"/>
    </xf>
    <xf numFmtId="0" fontId="1" fillId="0" borderId="0"/>
  </cellStyleXfs>
  <cellXfs count="63">
    <xf numFmtId="0" fontId="0" fillId="0" borderId="0" xfId="0"/>
    <xf numFmtId="43" fontId="4" fillId="0" borderId="2" xfId="1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66" fontId="12" fillId="0" borderId="0" xfId="0" applyNumberFormat="1" applyFont="1" applyAlignment="1">
      <alignment horizontal="center" vertical="center"/>
    </xf>
    <xf numFmtId="0" fontId="12" fillId="0" borderId="0" xfId="0" applyFont="1"/>
    <xf numFmtId="167" fontId="1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4" borderId="2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7" fillId="0" borderId="0" xfId="0" applyFont="1"/>
    <xf numFmtId="0" fontId="4" fillId="7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0" fillId="0" borderId="0" xfId="0" applyAlignment="1">
      <alignment horizontal="center"/>
    </xf>
    <xf numFmtId="165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 applyProtection="1">
      <alignment horizontal="center" vertical="center"/>
      <protection locked="0"/>
    </xf>
    <xf numFmtId="165" fontId="4" fillId="0" borderId="2" xfId="0" applyNumberFormat="1" applyFont="1" applyBorder="1" applyAlignment="1" applyProtection="1">
      <alignment horizontal="center" vertical="center" wrapText="1"/>
      <protection locked="0"/>
    </xf>
    <xf numFmtId="165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165" fontId="8" fillId="7" borderId="1" xfId="0" applyNumberFormat="1" applyFont="1" applyFill="1" applyBorder="1" applyAlignment="1" applyProtection="1">
      <alignment horizontal="center" vertical="center"/>
      <protection locked="0"/>
    </xf>
    <xf numFmtId="165" fontId="8" fillId="7" borderId="1" xfId="0" applyNumberFormat="1" applyFont="1" applyFill="1" applyBorder="1" applyAlignment="1">
      <alignment horizontal="center" vertical="center"/>
    </xf>
    <xf numFmtId="165" fontId="4" fillId="7" borderId="2" xfId="0" applyNumberFormat="1" applyFont="1" applyFill="1" applyBorder="1" applyAlignment="1" applyProtection="1">
      <alignment horizontal="left" vertical="center" wrapText="1"/>
      <protection locked="0"/>
    </xf>
    <xf numFmtId="0" fontId="0" fillId="7" borderId="0" xfId="0" applyFill="1"/>
    <xf numFmtId="165" fontId="4" fillId="0" borderId="1" xfId="0" applyNumberFormat="1" applyFont="1" applyBorder="1" applyAlignment="1" applyProtection="1">
      <alignment horizontal="center" vertical="center" wrapText="1"/>
      <protection locked="0"/>
    </xf>
    <xf numFmtId="164" fontId="4" fillId="0" borderId="0" xfId="0" applyNumberFormat="1" applyFont="1"/>
    <xf numFmtId="165" fontId="4" fillId="8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justify" vertical="center" wrapText="1"/>
    </xf>
    <xf numFmtId="0" fontId="7" fillId="3" borderId="5" xfId="0" applyFont="1" applyFill="1" applyBorder="1" applyAlignment="1">
      <alignment horizontal="justify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6" xfId="0" applyNumberFormat="1" applyFont="1" applyFill="1" applyBorder="1" applyAlignment="1">
      <alignment horizontal="center" vertical="center"/>
    </xf>
    <xf numFmtId="165" fontId="3" fillId="6" borderId="5" xfId="0" applyNumberFormat="1" applyFont="1" applyFill="1" applyBorder="1" applyAlignment="1">
      <alignment horizontal="center" vertical="center"/>
    </xf>
  </cellXfs>
  <cellStyles count="8">
    <cellStyle name="Millares" xfId="1" builtinId="3"/>
    <cellStyle name="Millares 2" xfId="2"/>
    <cellStyle name="Normal" xfId="0" builtinId="0"/>
    <cellStyle name="Normal 11" xfId="3"/>
    <cellStyle name="Normal 2" xfId="4"/>
    <cellStyle name="Normal 2 2" xfId="5"/>
    <cellStyle name="Normal 3" xfId="6"/>
    <cellStyle name="Normal 3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abSelected="1" topLeftCell="A24" workbookViewId="0">
      <selection activeCell="O32" sqref="O32"/>
    </sheetView>
  </sheetViews>
  <sheetFormatPr baseColWidth="10" defaultRowHeight="12.75" x14ac:dyDescent="0.2"/>
  <cols>
    <col min="1" max="1" width="10.28515625" customWidth="1"/>
    <col min="2" max="2" width="6.28515625" customWidth="1"/>
    <col min="3" max="3" width="40.7109375" customWidth="1"/>
    <col min="5" max="5" width="13.7109375" customWidth="1"/>
    <col min="6" max="10" width="13.7109375" hidden="1" customWidth="1"/>
    <col min="11" max="11" width="9.28515625" hidden="1" customWidth="1"/>
    <col min="12" max="12" width="10.5703125" hidden="1" customWidth="1"/>
    <col min="13" max="13" width="9.28515625" hidden="1" customWidth="1"/>
    <col min="14" max="14" width="9.85546875" customWidth="1"/>
    <col min="15" max="15" width="9.28515625" customWidth="1"/>
    <col min="16" max="20" width="9.28515625" hidden="1" customWidth="1"/>
    <col min="21" max="21" width="19.5703125" customWidth="1"/>
    <col min="22" max="23" width="7.28515625" hidden="1" customWidth="1"/>
    <col min="24" max="24" width="7" hidden="1" customWidth="1"/>
  </cols>
  <sheetData>
    <row r="1" spans="1:24" x14ac:dyDescent="0.2">
      <c r="A1" s="39" t="s">
        <v>33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4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x14ac:dyDescent="0.2">
      <c r="A3" s="39" t="s">
        <v>13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</row>
    <row r="4" spans="1:24" hidden="1" x14ac:dyDescent="0.2">
      <c r="A4" s="39" t="s">
        <v>34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</row>
    <row r="5" spans="1:24" hidden="1" x14ac:dyDescent="0.2">
      <c r="A5" s="39" t="s">
        <v>35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</row>
    <row r="6" spans="1:24" x14ac:dyDescent="0.2">
      <c r="A6" s="39" t="s">
        <v>36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4" hidden="1" x14ac:dyDescent="0.2">
      <c r="A7" s="39" t="s">
        <v>37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</row>
    <row r="8" spans="1:2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x14ac:dyDescent="0.2">
      <c r="A9" s="6" t="s">
        <v>39</v>
      </c>
      <c r="B9" s="7">
        <v>171</v>
      </c>
      <c r="C9" s="8" t="s">
        <v>42</v>
      </c>
      <c r="D9" s="18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 x14ac:dyDescent="0.2">
      <c r="A10" s="6" t="s">
        <v>1</v>
      </c>
      <c r="B10" s="7">
        <v>11</v>
      </c>
      <c r="C10" s="8" t="s">
        <v>43</v>
      </c>
      <c r="D10" s="18"/>
      <c r="E10" s="21"/>
      <c r="F10" s="21"/>
      <c r="G10" s="21"/>
      <c r="H10" s="21"/>
      <c r="I10" s="21"/>
      <c r="J10" s="21"/>
      <c r="K10" s="21"/>
      <c r="L10" s="22"/>
      <c r="M10" s="22"/>
      <c r="N10" s="22"/>
      <c r="O10" s="22"/>
      <c r="P10" s="22"/>
      <c r="Q10" s="22"/>
    </row>
    <row r="11" spans="1:24" x14ac:dyDescent="0.2">
      <c r="A11" s="6" t="s">
        <v>40</v>
      </c>
      <c r="B11" s="7">
        <v>1</v>
      </c>
      <c r="C11" s="8" t="s">
        <v>44</v>
      </c>
      <c r="D11" s="18"/>
      <c r="E11" s="21"/>
      <c r="F11" s="21"/>
      <c r="G11" s="21"/>
      <c r="H11" s="21"/>
      <c r="I11" s="21"/>
      <c r="J11" s="21"/>
      <c r="K11" s="21"/>
      <c r="L11" s="22"/>
      <c r="M11" s="22"/>
      <c r="N11" s="22"/>
      <c r="O11" s="22"/>
      <c r="P11" s="22"/>
      <c r="Q11" s="22"/>
    </row>
    <row r="12" spans="1:24" x14ac:dyDescent="0.2">
      <c r="A12" s="6" t="s">
        <v>5</v>
      </c>
      <c r="B12" s="9">
        <v>21</v>
      </c>
      <c r="C12" s="8" t="s">
        <v>45</v>
      </c>
      <c r="D12" s="18"/>
      <c r="E12" s="21"/>
      <c r="F12" s="21"/>
      <c r="G12" s="21"/>
      <c r="H12" s="21"/>
      <c r="I12" s="21"/>
      <c r="J12" s="21"/>
      <c r="K12" s="21"/>
      <c r="L12" s="22"/>
      <c r="M12" s="22"/>
      <c r="N12" s="22"/>
      <c r="O12" s="22"/>
      <c r="P12" s="22"/>
      <c r="Q12" s="22"/>
    </row>
    <row r="13" spans="1:24" x14ac:dyDescent="0.2">
      <c r="A13" s="6" t="s">
        <v>38</v>
      </c>
      <c r="B13" s="7">
        <v>1</v>
      </c>
      <c r="C13" s="8" t="s">
        <v>46</v>
      </c>
      <c r="D13" s="18"/>
      <c r="E13" s="21"/>
      <c r="F13" s="21"/>
      <c r="G13" s="21"/>
      <c r="H13" s="21"/>
      <c r="I13" s="21"/>
      <c r="J13" s="21"/>
      <c r="K13" s="21"/>
      <c r="L13" s="22"/>
      <c r="M13" s="22"/>
      <c r="N13" s="22"/>
      <c r="O13" s="22"/>
      <c r="P13" s="22"/>
      <c r="Q13" s="22"/>
    </row>
    <row r="14" spans="1:24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2"/>
      <c r="M14" s="22"/>
      <c r="N14" s="22"/>
      <c r="O14" s="22"/>
      <c r="P14" s="22"/>
      <c r="Q14" s="22"/>
      <c r="U14" s="23"/>
      <c r="X14" s="19" t="s">
        <v>47</v>
      </c>
    </row>
    <row r="15" spans="1:24" x14ac:dyDescent="0.2">
      <c r="A15" s="40" t="s">
        <v>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</row>
    <row r="16" spans="1:24" ht="25.5" customHeight="1" x14ac:dyDescent="0.2">
      <c r="A16" s="41" t="s">
        <v>48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</row>
    <row r="17" spans="1:24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1:24" ht="12.75" customHeight="1" x14ac:dyDescent="0.2">
      <c r="A18" s="42" t="s">
        <v>3</v>
      </c>
      <c r="B18" s="43"/>
      <c r="C18" s="44"/>
      <c r="D18" s="45" t="s">
        <v>6</v>
      </c>
      <c r="E18" s="45" t="s">
        <v>15</v>
      </c>
      <c r="F18" s="47" t="s">
        <v>16</v>
      </c>
      <c r="G18" s="48"/>
      <c r="H18" s="47" t="s">
        <v>17</v>
      </c>
      <c r="I18" s="48"/>
      <c r="J18" s="49" t="s">
        <v>11</v>
      </c>
      <c r="K18" s="50"/>
      <c r="L18" s="49" t="s">
        <v>7</v>
      </c>
      <c r="M18" s="50"/>
      <c r="N18" s="49" t="s">
        <v>10</v>
      </c>
      <c r="O18" s="50"/>
      <c r="P18" s="49" t="s">
        <v>12</v>
      </c>
      <c r="Q18" s="50"/>
      <c r="R18" s="51" t="s">
        <v>25</v>
      </c>
      <c r="S18" s="51"/>
      <c r="T18" s="51"/>
      <c r="U18" s="51" t="s">
        <v>26</v>
      </c>
      <c r="V18" s="47" t="s">
        <v>28</v>
      </c>
      <c r="W18" s="52"/>
      <c r="X18" s="48"/>
    </row>
    <row r="19" spans="1:24" x14ac:dyDescent="0.2">
      <c r="A19" s="10" t="s">
        <v>14</v>
      </c>
      <c r="B19" s="53" t="s">
        <v>4</v>
      </c>
      <c r="C19" s="53"/>
      <c r="D19" s="46"/>
      <c r="E19" s="46"/>
      <c r="F19" s="11" t="s">
        <v>18</v>
      </c>
      <c r="G19" s="11" t="s">
        <v>19</v>
      </c>
      <c r="H19" s="11" t="s">
        <v>20</v>
      </c>
      <c r="I19" s="11" t="s">
        <v>21</v>
      </c>
      <c r="J19" s="12" t="s">
        <v>8</v>
      </c>
      <c r="K19" s="12" t="s">
        <v>9</v>
      </c>
      <c r="L19" s="12" t="s">
        <v>8</v>
      </c>
      <c r="M19" s="12" t="s">
        <v>9</v>
      </c>
      <c r="N19" s="12" t="s">
        <v>8</v>
      </c>
      <c r="O19" s="12" t="s">
        <v>9</v>
      </c>
      <c r="P19" s="12" t="s">
        <v>8</v>
      </c>
      <c r="Q19" s="12" t="s">
        <v>9</v>
      </c>
      <c r="R19" s="12" t="s">
        <v>8</v>
      </c>
      <c r="S19" s="12" t="s">
        <v>9</v>
      </c>
      <c r="T19" s="12" t="s">
        <v>27</v>
      </c>
      <c r="U19" s="51"/>
      <c r="V19" s="11" t="s">
        <v>29</v>
      </c>
      <c r="W19" s="11" t="s">
        <v>30</v>
      </c>
      <c r="X19" s="11" t="s">
        <v>31</v>
      </c>
    </row>
    <row r="20" spans="1:24" ht="32.25" customHeight="1" x14ac:dyDescent="0.2">
      <c r="A20" s="24">
        <v>1</v>
      </c>
      <c r="B20" s="54" t="s">
        <v>49</v>
      </c>
      <c r="C20" s="55"/>
      <c r="D20" s="25" t="s">
        <v>41</v>
      </c>
      <c r="E20" s="25">
        <v>9</v>
      </c>
      <c r="F20" s="1">
        <f>$F$32*E20/100</f>
        <v>0</v>
      </c>
      <c r="G20" s="1">
        <f>$G$32*E20/100</f>
        <v>0</v>
      </c>
      <c r="H20" s="26">
        <f>J20+L20+N20+P20</f>
        <v>273</v>
      </c>
      <c r="I20" s="26">
        <f>K20+M20+O20+Q20</f>
        <v>273</v>
      </c>
      <c r="J20" s="24">
        <v>90</v>
      </c>
      <c r="K20" s="27">
        <v>90</v>
      </c>
      <c r="L20" s="24">
        <v>91</v>
      </c>
      <c r="M20" s="26">
        <v>91</v>
      </c>
      <c r="N20" s="24">
        <v>92</v>
      </c>
      <c r="O20" s="26">
        <v>92</v>
      </c>
      <c r="P20" s="24"/>
      <c r="Q20" s="26"/>
      <c r="R20" s="14">
        <f>J20+L20+N20+P20</f>
        <v>273</v>
      </c>
      <c r="S20" s="14">
        <f>K20+M20+O20+Q20</f>
        <v>273</v>
      </c>
      <c r="T20" s="14">
        <f>S20-R20</f>
        <v>0</v>
      </c>
      <c r="U20" s="28"/>
      <c r="V20" s="13">
        <f>M20/L20*100</f>
        <v>100</v>
      </c>
      <c r="W20" s="13" t="e">
        <f>G20/F20*100</f>
        <v>#DIV/0!</v>
      </c>
      <c r="X20" s="13" t="e">
        <f>W20/V20*100</f>
        <v>#DIV/0!</v>
      </c>
    </row>
    <row r="21" spans="1:24" ht="33" customHeight="1" x14ac:dyDescent="0.2">
      <c r="A21" s="24">
        <v>2</v>
      </c>
      <c r="B21" s="54" t="s">
        <v>50</v>
      </c>
      <c r="C21" s="55"/>
      <c r="D21" s="25" t="s">
        <v>51</v>
      </c>
      <c r="E21" s="25">
        <v>6</v>
      </c>
      <c r="F21" s="1">
        <f t="shared" ref="F21:F31" si="0">$F$32*E21/100</f>
        <v>0</v>
      </c>
      <c r="G21" s="1">
        <f t="shared" ref="G21:G31" si="1">$G$32*E21/100</f>
        <v>0</v>
      </c>
      <c r="H21" s="26">
        <f t="shared" ref="H21:I31" si="2">J21+L21+N21+P21</f>
        <v>36</v>
      </c>
      <c r="I21" s="26">
        <f t="shared" si="2"/>
        <v>36</v>
      </c>
      <c r="J21" s="24">
        <v>12</v>
      </c>
      <c r="K21" s="27">
        <v>12</v>
      </c>
      <c r="L21" s="24">
        <v>12</v>
      </c>
      <c r="M21" s="26">
        <v>12</v>
      </c>
      <c r="N21" s="24">
        <v>12</v>
      </c>
      <c r="O21" s="26">
        <v>12</v>
      </c>
      <c r="P21" s="24"/>
      <c r="Q21" s="26"/>
      <c r="R21" s="14">
        <f t="shared" ref="R21:S31" si="3">J21+L21+N21+P21</f>
        <v>36</v>
      </c>
      <c r="S21" s="14">
        <f t="shared" si="3"/>
        <v>36</v>
      </c>
      <c r="T21" s="14">
        <f t="shared" ref="T21:T31" si="4">S21-R21</f>
        <v>0</v>
      </c>
      <c r="U21" s="28"/>
      <c r="V21" s="13">
        <f t="shared" ref="V21:V32" si="5">M21/L21*100</f>
        <v>100</v>
      </c>
      <c r="W21" s="13" t="e">
        <f t="shared" ref="W21:W32" si="6">G21/F21*100</f>
        <v>#DIV/0!</v>
      </c>
      <c r="X21" s="13" t="e">
        <f t="shared" ref="X21:X32" si="7">W21/V21*100</f>
        <v>#DIV/0!</v>
      </c>
    </row>
    <row r="22" spans="1:24" ht="45" customHeight="1" x14ac:dyDescent="0.2">
      <c r="A22" s="24">
        <v>3</v>
      </c>
      <c r="B22" s="56" t="s">
        <v>52</v>
      </c>
      <c r="C22" s="57"/>
      <c r="D22" s="25" t="s">
        <v>53</v>
      </c>
      <c r="E22" s="25">
        <v>8</v>
      </c>
      <c r="F22" s="1">
        <f t="shared" si="0"/>
        <v>0</v>
      </c>
      <c r="G22" s="1">
        <f t="shared" si="1"/>
        <v>0</v>
      </c>
      <c r="H22" s="26">
        <f t="shared" si="2"/>
        <v>33</v>
      </c>
      <c r="I22" s="26">
        <f t="shared" si="2"/>
        <v>6</v>
      </c>
      <c r="J22" s="24">
        <v>11</v>
      </c>
      <c r="K22" s="27">
        <v>1</v>
      </c>
      <c r="L22" s="24">
        <v>11</v>
      </c>
      <c r="M22" s="26">
        <v>0</v>
      </c>
      <c r="N22" s="24">
        <v>11</v>
      </c>
      <c r="O22" s="26">
        <v>5</v>
      </c>
      <c r="P22" s="24"/>
      <c r="Q22" s="26"/>
      <c r="R22" s="14"/>
      <c r="S22" s="14"/>
      <c r="T22" s="14"/>
      <c r="U22" s="28"/>
      <c r="V22" s="13">
        <f t="shared" si="5"/>
        <v>0</v>
      </c>
      <c r="W22" s="13" t="e">
        <f t="shared" si="6"/>
        <v>#DIV/0!</v>
      </c>
      <c r="X22" s="13" t="e">
        <f t="shared" si="7"/>
        <v>#DIV/0!</v>
      </c>
    </row>
    <row r="23" spans="1:24" s="35" customFormat="1" ht="37.5" customHeight="1" x14ac:dyDescent="0.2">
      <c r="A23" s="29">
        <v>4</v>
      </c>
      <c r="B23" s="58" t="s">
        <v>54</v>
      </c>
      <c r="C23" s="59"/>
      <c r="D23" s="30" t="s">
        <v>32</v>
      </c>
      <c r="E23" s="25">
        <v>9</v>
      </c>
      <c r="F23" s="1">
        <f t="shared" si="0"/>
        <v>0</v>
      </c>
      <c r="G23" s="1">
        <f t="shared" si="1"/>
        <v>0</v>
      </c>
      <c r="H23" s="31">
        <f t="shared" si="2"/>
        <v>9</v>
      </c>
      <c r="I23" s="31">
        <f t="shared" si="2"/>
        <v>9</v>
      </c>
      <c r="J23" s="29">
        <v>3</v>
      </c>
      <c r="K23" s="32">
        <v>3</v>
      </c>
      <c r="L23" s="29">
        <v>3</v>
      </c>
      <c r="M23" s="33">
        <v>3</v>
      </c>
      <c r="N23" s="29">
        <v>3</v>
      </c>
      <c r="O23" s="33">
        <v>3</v>
      </c>
      <c r="P23" s="29"/>
      <c r="Q23" s="33"/>
      <c r="R23" s="14">
        <f t="shared" si="3"/>
        <v>9</v>
      </c>
      <c r="S23" s="14">
        <f t="shared" si="3"/>
        <v>9</v>
      </c>
      <c r="T23" s="14">
        <f t="shared" si="4"/>
        <v>0</v>
      </c>
      <c r="U23" s="34"/>
      <c r="V23" s="13">
        <f t="shared" si="5"/>
        <v>100</v>
      </c>
      <c r="W23" s="13" t="e">
        <f t="shared" si="6"/>
        <v>#DIV/0!</v>
      </c>
      <c r="X23" s="13" t="e">
        <f t="shared" si="7"/>
        <v>#DIV/0!</v>
      </c>
    </row>
    <row r="24" spans="1:24" ht="27" customHeight="1" x14ac:dyDescent="0.2">
      <c r="A24" s="24">
        <v>5</v>
      </c>
      <c r="B24" s="54" t="s">
        <v>55</v>
      </c>
      <c r="C24" s="55"/>
      <c r="D24" s="25" t="s">
        <v>32</v>
      </c>
      <c r="E24" s="25">
        <v>6</v>
      </c>
      <c r="F24" s="1">
        <f t="shared" si="0"/>
        <v>0</v>
      </c>
      <c r="G24" s="1">
        <f t="shared" si="1"/>
        <v>0</v>
      </c>
      <c r="H24" s="26">
        <f t="shared" si="2"/>
        <v>9</v>
      </c>
      <c r="I24" s="26">
        <f t="shared" si="2"/>
        <v>9</v>
      </c>
      <c r="J24" s="24">
        <v>3</v>
      </c>
      <c r="K24" s="27">
        <v>3</v>
      </c>
      <c r="L24" s="24">
        <v>3</v>
      </c>
      <c r="M24" s="26">
        <v>3</v>
      </c>
      <c r="N24" s="24">
        <v>3</v>
      </c>
      <c r="O24" s="26">
        <v>3</v>
      </c>
      <c r="P24" s="24"/>
      <c r="Q24" s="26"/>
      <c r="R24" s="14">
        <f t="shared" si="3"/>
        <v>9</v>
      </c>
      <c r="S24" s="14">
        <f t="shared" si="3"/>
        <v>9</v>
      </c>
      <c r="T24" s="14">
        <f t="shared" si="4"/>
        <v>0</v>
      </c>
      <c r="U24" s="28"/>
      <c r="V24" s="13">
        <f t="shared" si="5"/>
        <v>100</v>
      </c>
      <c r="W24" s="13" t="e">
        <f t="shared" si="6"/>
        <v>#DIV/0!</v>
      </c>
      <c r="X24" s="13" t="e">
        <f t="shared" si="7"/>
        <v>#DIV/0!</v>
      </c>
    </row>
    <row r="25" spans="1:24" ht="39.75" customHeight="1" x14ac:dyDescent="0.2">
      <c r="A25" s="24">
        <v>6</v>
      </c>
      <c r="B25" s="54" t="s">
        <v>56</v>
      </c>
      <c r="C25" s="55"/>
      <c r="D25" s="25" t="s">
        <v>32</v>
      </c>
      <c r="E25" s="25">
        <v>9</v>
      </c>
      <c r="F25" s="1">
        <f t="shared" si="0"/>
        <v>0</v>
      </c>
      <c r="G25" s="1">
        <f t="shared" si="1"/>
        <v>0</v>
      </c>
      <c r="H25" s="26">
        <f t="shared" si="2"/>
        <v>36</v>
      </c>
      <c r="I25" s="26">
        <f t="shared" si="2"/>
        <v>36</v>
      </c>
      <c r="J25" s="24">
        <v>12</v>
      </c>
      <c r="K25" s="27">
        <v>12</v>
      </c>
      <c r="L25" s="24">
        <v>12</v>
      </c>
      <c r="M25" s="26">
        <v>12</v>
      </c>
      <c r="N25" s="24">
        <v>12</v>
      </c>
      <c r="O25" s="26">
        <v>12</v>
      </c>
      <c r="P25" s="24"/>
      <c r="Q25" s="26"/>
      <c r="R25" s="14">
        <f t="shared" si="3"/>
        <v>36</v>
      </c>
      <c r="S25" s="14">
        <f t="shared" si="3"/>
        <v>36</v>
      </c>
      <c r="T25" s="14">
        <f t="shared" si="4"/>
        <v>0</v>
      </c>
      <c r="U25" s="28"/>
      <c r="V25" s="13">
        <f t="shared" si="5"/>
        <v>100</v>
      </c>
      <c r="W25" s="13" t="e">
        <f t="shared" si="6"/>
        <v>#DIV/0!</v>
      </c>
      <c r="X25" s="13" t="e">
        <f t="shared" si="7"/>
        <v>#DIV/0!</v>
      </c>
    </row>
    <row r="26" spans="1:24" ht="31.5" customHeight="1" x14ac:dyDescent="0.2">
      <c r="A26" s="24">
        <v>7</v>
      </c>
      <c r="B26" s="54" t="s">
        <v>57</v>
      </c>
      <c r="C26" s="55"/>
      <c r="D26" s="25" t="s">
        <v>32</v>
      </c>
      <c r="E26" s="25">
        <v>9</v>
      </c>
      <c r="F26" s="1">
        <f t="shared" si="0"/>
        <v>0</v>
      </c>
      <c r="G26" s="1">
        <f t="shared" si="1"/>
        <v>0</v>
      </c>
      <c r="H26" s="26">
        <f t="shared" si="2"/>
        <v>9</v>
      </c>
      <c r="I26" s="26">
        <f t="shared" si="2"/>
        <v>9</v>
      </c>
      <c r="J26" s="24">
        <v>3</v>
      </c>
      <c r="K26" s="27">
        <v>3</v>
      </c>
      <c r="L26" s="24">
        <v>3</v>
      </c>
      <c r="M26" s="26">
        <v>3</v>
      </c>
      <c r="N26" s="24">
        <v>3</v>
      </c>
      <c r="O26" s="26">
        <v>3</v>
      </c>
      <c r="P26" s="24"/>
      <c r="Q26" s="26"/>
      <c r="R26" s="14">
        <f t="shared" si="3"/>
        <v>9</v>
      </c>
      <c r="S26" s="14">
        <f t="shared" si="3"/>
        <v>9</v>
      </c>
      <c r="T26" s="14">
        <f t="shared" si="4"/>
        <v>0</v>
      </c>
      <c r="U26" s="28"/>
      <c r="V26" s="13">
        <f t="shared" si="5"/>
        <v>100</v>
      </c>
      <c r="W26" s="13" t="e">
        <f t="shared" si="6"/>
        <v>#DIV/0!</v>
      </c>
      <c r="X26" s="13" t="e">
        <f t="shared" si="7"/>
        <v>#DIV/0!</v>
      </c>
    </row>
    <row r="27" spans="1:24" ht="39" customHeight="1" x14ac:dyDescent="0.2">
      <c r="A27" s="24">
        <v>8</v>
      </c>
      <c r="B27" s="54" t="s">
        <v>58</v>
      </c>
      <c r="C27" s="55"/>
      <c r="D27" s="25" t="s">
        <v>41</v>
      </c>
      <c r="E27" s="25">
        <v>8</v>
      </c>
      <c r="F27" s="1">
        <f t="shared" si="0"/>
        <v>0</v>
      </c>
      <c r="G27" s="1">
        <f t="shared" si="1"/>
        <v>0</v>
      </c>
      <c r="H27" s="26">
        <f t="shared" si="2"/>
        <v>9</v>
      </c>
      <c r="I27" s="26">
        <f t="shared" si="2"/>
        <v>9</v>
      </c>
      <c r="J27" s="24">
        <v>3</v>
      </c>
      <c r="K27" s="27">
        <v>3</v>
      </c>
      <c r="L27" s="24">
        <v>3</v>
      </c>
      <c r="M27" s="26">
        <v>3</v>
      </c>
      <c r="N27" s="24">
        <v>3</v>
      </c>
      <c r="O27" s="26">
        <v>3</v>
      </c>
      <c r="P27" s="24"/>
      <c r="Q27" s="26"/>
      <c r="R27" s="14">
        <f t="shared" si="3"/>
        <v>9</v>
      </c>
      <c r="S27" s="14">
        <f t="shared" si="3"/>
        <v>9</v>
      </c>
      <c r="T27" s="14">
        <f t="shared" si="4"/>
        <v>0</v>
      </c>
      <c r="U27" s="28"/>
      <c r="V27" s="13">
        <f t="shared" si="5"/>
        <v>100</v>
      </c>
      <c r="W27" s="13" t="e">
        <f t="shared" si="6"/>
        <v>#DIV/0!</v>
      </c>
      <c r="X27" s="13" t="e">
        <f t="shared" si="7"/>
        <v>#DIV/0!</v>
      </c>
    </row>
    <row r="28" spans="1:24" ht="31.5" customHeight="1" x14ac:dyDescent="0.2">
      <c r="A28" s="24">
        <v>9</v>
      </c>
      <c r="B28" s="54" t="s">
        <v>59</v>
      </c>
      <c r="C28" s="55"/>
      <c r="D28" s="25" t="s">
        <v>32</v>
      </c>
      <c r="E28" s="25">
        <v>9</v>
      </c>
      <c r="F28" s="1">
        <f t="shared" si="0"/>
        <v>0</v>
      </c>
      <c r="G28" s="1">
        <f t="shared" si="1"/>
        <v>0</v>
      </c>
      <c r="H28" s="26">
        <f t="shared" si="2"/>
        <v>9</v>
      </c>
      <c r="I28" s="26">
        <f t="shared" si="2"/>
        <v>9</v>
      </c>
      <c r="J28" s="24">
        <v>3</v>
      </c>
      <c r="K28" s="27">
        <v>3</v>
      </c>
      <c r="L28" s="24">
        <v>3</v>
      </c>
      <c r="M28" s="26">
        <v>3</v>
      </c>
      <c r="N28" s="24">
        <v>3</v>
      </c>
      <c r="O28" s="26">
        <v>3</v>
      </c>
      <c r="P28" s="24"/>
      <c r="Q28" s="26"/>
      <c r="R28" s="14">
        <f t="shared" si="3"/>
        <v>9</v>
      </c>
      <c r="S28" s="14">
        <f t="shared" si="3"/>
        <v>9</v>
      </c>
      <c r="T28" s="14">
        <f t="shared" si="4"/>
        <v>0</v>
      </c>
      <c r="U28" s="28"/>
      <c r="V28" s="13">
        <f t="shared" si="5"/>
        <v>100</v>
      </c>
      <c r="W28" s="13" t="e">
        <f t="shared" si="6"/>
        <v>#DIV/0!</v>
      </c>
      <c r="X28" s="13" t="e">
        <f t="shared" si="7"/>
        <v>#DIV/0!</v>
      </c>
    </row>
    <row r="29" spans="1:24" ht="26.25" customHeight="1" x14ac:dyDescent="0.2">
      <c r="A29" s="24">
        <v>10</v>
      </c>
      <c r="B29" s="54" t="s">
        <v>60</v>
      </c>
      <c r="C29" s="55"/>
      <c r="D29" s="25" t="s">
        <v>32</v>
      </c>
      <c r="E29" s="25">
        <v>9</v>
      </c>
      <c r="F29" s="1">
        <f t="shared" si="0"/>
        <v>0</v>
      </c>
      <c r="G29" s="1">
        <f t="shared" si="1"/>
        <v>0</v>
      </c>
      <c r="H29" s="26">
        <f>J29+L29+N29+P29</f>
        <v>9</v>
      </c>
      <c r="I29" s="26">
        <f>K29+M29+O29+Q29</f>
        <v>9</v>
      </c>
      <c r="J29" s="25">
        <v>3</v>
      </c>
      <c r="K29" s="20">
        <v>3</v>
      </c>
      <c r="L29" s="25">
        <v>3</v>
      </c>
      <c r="M29" s="20">
        <v>3</v>
      </c>
      <c r="N29" s="25">
        <v>3</v>
      </c>
      <c r="O29" s="20">
        <v>3</v>
      </c>
      <c r="P29" s="25"/>
      <c r="Q29" s="26"/>
      <c r="R29" s="14">
        <f t="shared" si="3"/>
        <v>9</v>
      </c>
      <c r="S29" s="14">
        <f t="shared" si="3"/>
        <v>9</v>
      </c>
      <c r="T29" s="14">
        <f t="shared" si="4"/>
        <v>0</v>
      </c>
      <c r="U29" s="28"/>
      <c r="V29" s="13">
        <f t="shared" si="5"/>
        <v>100</v>
      </c>
      <c r="W29" s="13" t="e">
        <f t="shared" si="6"/>
        <v>#DIV/0!</v>
      </c>
      <c r="X29" s="13" t="e">
        <f t="shared" si="7"/>
        <v>#DIV/0!</v>
      </c>
    </row>
    <row r="30" spans="1:24" ht="39" customHeight="1" x14ac:dyDescent="0.2">
      <c r="A30" s="24">
        <v>11</v>
      </c>
      <c r="B30" s="58" t="s">
        <v>61</v>
      </c>
      <c r="C30" s="59"/>
      <c r="D30" s="25" t="s">
        <v>32</v>
      </c>
      <c r="E30" s="25">
        <v>9</v>
      </c>
      <c r="F30" s="1">
        <f t="shared" si="0"/>
        <v>0</v>
      </c>
      <c r="G30" s="1">
        <f t="shared" si="1"/>
        <v>0</v>
      </c>
      <c r="H30" s="26">
        <f>J30+L30+N30+P30</f>
        <v>9</v>
      </c>
      <c r="I30" s="26">
        <f>K30+M30+O30+Q30</f>
        <v>9</v>
      </c>
      <c r="J30" s="25">
        <v>3</v>
      </c>
      <c r="K30" s="20">
        <v>3</v>
      </c>
      <c r="L30" s="25">
        <v>3</v>
      </c>
      <c r="M30" s="20">
        <v>3</v>
      </c>
      <c r="N30" s="25">
        <v>3</v>
      </c>
      <c r="O30" s="20">
        <v>3</v>
      </c>
      <c r="P30" s="25"/>
      <c r="Q30" s="26"/>
      <c r="R30" s="14">
        <f t="shared" si="3"/>
        <v>9</v>
      </c>
      <c r="S30" s="14">
        <f t="shared" si="3"/>
        <v>9</v>
      </c>
      <c r="T30" s="14">
        <f t="shared" si="4"/>
        <v>0</v>
      </c>
      <c r="U30" s="28"/>
      <c r="V30" s="13">
        <f t="shared" si="5"/>
        <v>100</v>
      </c>
      <c r="W30" s="13" t="e">
        <f t="shared" si="6"/>
        <v>#DIV/0!</v>
      </c>
      <c r="X30" s="13" t="e">
        <f t="shared" si="7"/>
        <v>#DIV/0!</v>
      </c>
    </row>
    <row r="31" spans="1:24" ht="54.75" customHeight="1" x14ac:dyDescent="0.2">
      <c r="A31" s="24">
        <v>12</v>
      </c>
      <c r="B31" s="58" t="s">
        <v>62</v>
      </c>
      <c r="C31" s="59"/>
      <c r="D31" s="25" t="s">
        <v>53</v>
      </c>
      <c r="E31" s="25">
        <v>9</v>
      </c>
      <c r="F31" s="1">
        <f t="shared" si="0"/>
        <v>0</v>
      </c>
      <c r="G31" s="1">
        <f t="shared" si="1"/>
        <v>0</v>
      </c>
      <c r="H31" s="26">
        <f t="shared" si="2"/>
        <v>54</v>
      </c>
      <c r="I31" s="26">
        <f t="shared" si="2"/>
        <v>35</v>
      </c>
      <c r="J31" s="30">
        <v>18</v>
      </c>
      <c r="K31" s="20">
        <v>11</v>
      </c>
      <c r="L31" s="30">
        <v>18</v>
      </c>
      <c r="M31" s="20">
        <v>18</v>
      </c>
      <c r="N31" s="30">
        <v>18</v>
      </c>
      <c r="O31" s="20">
        <v>6</v>
      </c>
      <c r="P31" s="30"/>
      <c r="Q31" s="20"/>
      <c r="R31" s="14">
        <f t="shared" si="3"/>
        <v>54</v>
      </c>
      <c r="S31" s="14">
        <f t="shared" si="3"/>
        <v>35</v>
      </c>
      <c r="T31" s="14">
        <f t="shared" si="4"/>
        <v>-19</v>
      </c>
      <c r="U31" s="36"/>
      <c r="V31" s="13">
        <f t="shared" si="5"/>
        <v>100</v>
      </c>
      <c r="W31" s="13" t="e">
        <f t="shared" si="6"/>
        <v>#DIV/0!</v>
      </c>
      <c r="X31" s="13" t="e">
        <f t="shared" si="7"/>
        <v>#DIV/0!</v>
      </c>
    </row>
    <row r="32" spans="1:24" s="2" customFormat="1" ht="36.75" customHeight="1" x14ac:dyDescent="0.2">
      <c r="A32" s="60" t="s">
        <v>22</v>
      </c>
      <c r="B32" s="61"/>
      <c r="C32" s="62"/>
      <c r="D32" s="15"/>
      <c r="E32" s="15">
        <f>SUM(E20:E31)</f>
        <v>100</v>
      </c>
      <c r="F32" s="16"/>
      <c r="G32" s="16"/>
      <c r="H32" s="15">
        <f t="shared" ref="H32:Q32" si="8">SUM(H20:H31)</f>
        <v>495</v>
      </c>
      <c r="I32" s="15">
        <f t="shared" si="8"/>
        <v>449</v>
      </c>
      <c r="J32" s="15">
        <f t="shared" si="8"/>
        <v>164</v>
      </c>
      <c r="K32" s="15">
        <f t="shared" si="8"/>
        <v>147</v>
      </c>
      <c r="L32" s="15">
        <f t="shared" si="8"/>
        <v>165</v>
      </c>
      <c r="M32" s="15">
        <f t="shared" si="8"/>
        <v>154</v>
      </c>
      <c r="N32" s="15">
        <f t="shared" si="8"/>
        <v>166</v>
      </c>
      <c r="O32" s="15">
        <f t="shared" si="8"/>
        <v>148</v>
      </c>
      <c r="P32" s="15">
        <f t="shared" si="8"/>
        <v>0</v>
      </c>
      <c r="Q32" s="15">
        <f t="shared" si="8"/>
        <v>0</v>
      </c>
      <c r="R32" s="17">
        <f>J32+L32+N32+P32</f>
        <v>495</v>
      </c>
      <c r="S32" s="17">
        <f>K32+M32+O32+Q32</f>
        <v>449</v>
      </c>
      <c r="T32" s="17">
        <f>S32-R32</f>
        <v>-46</v>
      </c>
      <c r="U32" s="17"/>
      <c r="V32" s="38">
        <f t="shared" si="5"/>
        <v>93.333333333333329</v>
      </c>
      <c r="W32" s="38" t="e">
        <f t="shared" si="6"/>
        <v>#DIV/0!</v>
      </c>
      <c r="X32" s="38" t="e">
        <f t="shared" si="7"/>
        <v>#DIV/0!</v>
      </c>
    </row>
    <row r="33" spans="2:8" s="3" customFormat="1" ht="14.25" customHeight="1" x14ac:dyDescent="0.2">
      <c r="F33" s="37"/>
    </row>
    <row r="34" spans="2:8" s="3" customFormat="1" ht="14.25" customHeight="1" x14ac:dyDescent="0.2">
      <c r="B34" s="4" t="s">
        <v>23</v>
      </c>
      <c r="F34" s="37"/>
      <c r="H34" s="3" t="s">
        <v>24</v>
      </c>
    </row>
  </sheetData>
  <mergeCells count="35">
    <mergeCell ref="B24:C24"/>
    <mergeCell ref="B25:C25"/>
    <mergeCell ref="A32:C32"/>
    <mergeCell ref="B26:C26"/>
    <mergeCell ref="B27:C27"/>
    <mergeCell ref="B28:C28"/>
    <mergeCell ref="B29:C29"/>
    <mergeCell ref="B30:C30"/>
    <mergeCell ref="B31:C31"/>
    <mergeCell ref="B19:C19"/>
    <mergeCell ref="B20:C20"/>
    <mergeCell ref="B21:C21"/>
    <mergeCell ref="B22:C22"/>
    <mergeCell ref="B23:C23"/>
    <mergeCell ref="A6:X6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55118110236220474" header="0.31496062992125984" footer="0.31496062992125984"/>
  <pageSetup scale="75" orientation="landscape" r:id="rId1"/>
  <headerFooter>
    <oddFooter>ISAF-4da0115d-ae70-78c0-3832-453a0db302ca
7/22/2026 9:27:57 PM</oddFooter>
    <evenFooter>ISAF-4da0115d-ae70-78c0-3832-453a0db302ca
7/22/2026 9:27:57 PM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171 11 01 021 01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Regidor</dc:creator>
  <cp:lastModifiedBy>Priscila Alvarez </cp:lastModifiedBy>
  <cp:lastPrinted>2026-07-23T18:53:41Z</cp:lastPrinted>
  <dcterms:created xsi:type="dcterms:W3CDTF">2010-04-16T17:39:00Z</dcterms:created>
  <dcterms:modified xsi:type="dcterms:W3CDTF">2026-10-20T22:03:39Z</dcterms:modified>
</cp:coreProperties>
</file>