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SEGUNDO TRIMESTRE 2025\CONTROL URBANO 2025\"/>
    </mc:Choice>
  </mc:AlternateContent>
  <bookViews>
    <workbookView xWindow="0" yWindow="0" windowWidth="28800" windowHeight="11130"/>
  </bookViews>
  <sheets>
    <sheet name="222 08 03 017 07 " sheetId="195" r:id="rId1"/>
  </sheets>
  <calcPr calcId="162913"/>
</workbook>
</file>

<file path=xl/calcChain.xml><?xml version="1.0" encoding="utf-8"?>
<calcChain xmlns="http://schemas.openxmlformats.org/spreadsheetml/2006/main">
  <c r="W49" i="195" l="1"/>
  <c r="Q49" i="195"/>
  <c r="P49" i="195"/>
  <c r="O49" i="195"/>
  <c r="N49" i="195"/>
  <c r="M49" i="195"/>
  <c r="L49" i="195"/>
  <c r="V49" i="195" s="1"/>
  <c r="K49" i="195"/>
  <c r="S49" i="195" s="1"/>
  <c r="J49" i="195"/>
  <c r="E49" i="195"/>
  <c r="V48" i="195"/>
  <c r="S48" i="195"/>
  <c r="T48" i="195" s="1"/>
  <c r="R48" i="195"/>
  <c r="I48" i="195"/>
  <c r="H48" i="195"/>
  <c r="G48" i="195"/>
  <c r="W48" i="195" s="1"/>
  <c r="X48" i="195" s="1"/>
  <c r="F48" i="195"/>
  <c r="V47" i="195"/>
  <c r="S47" i="195"/>
  <c r="T47" i="195" s="1"/>
  <c r="R47" i="195"/>
  <c r="I47" i="195"/>
  <c r="H47" i="195"/>
  <c r="G47" i="195"/>
  <c r="W47" i="195" s="1"/>
  <c r="X47" i="195" s="1"/>
  <c r="F47" i="195"/>
  <c r="V46" i="195"/>
  <c r="S46" i="195"/>
  <c r="T46" i="195" s="1"/>
  <c r="R46" i="195"/>
  <c r="I46" i="195"/>
  <c r="H46" i="195"/>
  <c r="G46" i="195"/>
  <c r="W46" i="195" s="1"/>
  <c r="X46" i="195" s="1"/>
  <c r="F46" i="195"/>
  <c r="V45" i="195"/>
  <c r="S45" i="195"/>
  <c r="T45" i="195" s="1"/>
  <c r="R45" i="195"/>
  <c r="I45" i="195"/>
  <c r="H45" i="195"/>
  <c r="G45" i="195"/>
  <c r="W45" i="195" s="1"/>
  <c r="X45" i="195" s="1"/>
  <c r="F45" i="195"/>
  <c r="W44" i="195"/>
  <c r="V44" i="195"/>
  <c r="T44" i="195"/>
  <c r="S44" i="195"/>
  <c r="R44" i="195"/>
  <c r="I44" i="195"/>
  <c r="H44" i="195"/>
  <c r="G44" i="195"/>
  <c r="F44" i="195"/>
  <c r="V43" i="195"/>
  <c r="S43" i="195"/>
  <c r="T43" i="195" s="1"/>
  <c r="R43" i="195"/>
  <c r="I43" i="195"/>
  <c r="H43" i="195"/>
  <c r="G43" i="195"/>
  <c r="W43" i="195" s="1"/>
  <c r="F43" i="195"/>
  <c r="V42" i="195"/>
  <c r="S42" i="195"/>
  <c r="T42" i="195" s="1"/>
  <c r="R42" i="195"/>
  <c r="I42" i="195"/>
  <c r="H42" i="195"/>
  <c r="G42" i="195"/>
  <c r="W42" i="195" s="1"/>
  <c r="X42" i="195" s="1"/>
  <c r="F42" i="195"/>
  <c r="V41" i="195"/>
  <c r="S41" i="195"/>
  <c r="T41" i="195" s="1"/>
  <c r="R41" i="195"/>
  <c r="I41" i="195"/>
  <c r="H41" i="195"/>
  <c r="G41" i="195"/>
  <c r="W41" i="195" s="1"/>
  <c r="X41" i="195" s="1"/>
  <c r="F41" i="195"/>
  <c r="V40" i="195"/>
  <c r="S40" i="195"/>
  <c r="T40" i="195" s="1"/>
  <c r="R40" i="195"/>
  <c r="I40" i="195"/>
  <c r="H40" i="195"/>
  <c r="G40" i="195"/>
  <c r="W40" i="195" s="1"/>
  <c r="X40" i="195" s="1"/>
  <c r="F40" i="195"/>
  <c r="V39" i="195"/>
  <c r="S39" i="195"/>
  <c r="T39" i="195" s="1"/>
  <c r="R39" i="195"/>
  <c r="I39" i="195"/>
  <c r="H39" i="195"/>
  <c r="G39" i="195"/>
  <c r="W39" i="195" s="1"/>
  <c r="X39" i="195" s="1"/>
  <c r="F39" i="195"/>
  <c r="V38" i="195"/>
  <c r="S38" i="195"/>
  <c r="T38" i="195" s="1"/>
  <c r="R38" i="195"/>
  <c r="I38" i="195"/>
  <c r="H38" i="195"/>
  <c r="G38" i="195"/>
  <c r="W38" i="195" s="1"/>
  <c r="X38" i="195" s="1"/>
  <c r="F38" i="195"/>
  <c r="V37" i="195"/>
  <c r="S37" i="195"/>
  <c r="T37" i="195" s="1"/>
  <c r="R37" i="195"/>
  <c r="I37" i="195"/>
  <c r="H37" i="195"/>
  <c r="G37" i="195"/>
  <c r="W37" i="195" s="1"/>
  <c r="X37" i="195" s="1"/>
  <c r="F37" i="195"/>
  <c r="V36" i="195"/>
  <c r="S36" i="195"/>
  <c r="T36" i="195" s="1"/>
  <c r="R36" i="195"/>
  <c r="I36" i="195"/>
  <c r="H36" i="195"/>
  <c r="G36" i="195"/>
  <c r="W36" i="195" s="1"/>
  <c r="X36" i="195" s="1"/>
  <c r="F36" i="195"/>
  <c r="V35" i="195"/>
  <c r="T35" i="195"/>
  <c r="S35" i="195"/>
  <c r="R35" i="195"/>
  <c r="I35" i="195"/>
  <c r="H35" i="195"/>
  <c r="G35" i="195"/>
  <c r="W35" i="195" s="1"/>
  <c r="F35" i="195"/>
  <c r="V34" i="195"/>
  <c r="S34" i="195"/>
  <c r="T34" i="195" s="1"/>
  <c r="R34" i="195"/>
  <c r="I34" i="195"/>
  <c r="H34" i="195"/>
  <c r="G34" i="195"/>
  <c r="W34" i="195" s="1"/>
  <c r="F34" i="195"/>
  <c r="V33" i="195"/>
  <c r="S33" i="195"/>
  <c r="T33" i="195" s="1"/>
  <c r="R33" i="195"/>
  <c r="I33" i="195"/>
  <c r="H33" i="195"/>
  <c r="G33" i="195"/>
  <c r="W33" i="195" s="1"/>
  <c r="X33" i="195" s="1"/>
  <c r="F33" i="195"/>
  <c r="V32" i="195"/>
  <c r="S32" i="195"/>
  <c r="T32" i="195" s="1"/>
  <c r="R32" i="195"/>
  <c r="I32" i="195"/>
  <c r="H32" i="195"/>
  <c r="G32" i="195"/>
  <c r="W32" i="195" s="1"/>
  <c r="X32" i="195" s="1"/>
  <c r="F32" i="195"/>
  <c r="W31" i="195"/>
  <c r="V31" i="195"/>
  <c r="T31" i="195"/>
  <c r="S31" i="195"/>
  <c r="R31" i="195"/>
  <c r="I31" i="195"/>
  <c r="H31" i="195"/>
  <c r="G31" i="195"/>
  <c r="F31" i="195"/>
  <c r="V30" i="195"/>
  <c r="S30" i="195"/>
  <c r="T30" i="195" s="1"/>
  <c r="R30" i="195"/>
  <c r="I30" i="195"/>
  <c r="H30" i="195"/>
  <c r="G30" i="195"/>
  <c r="W30" i="195" s="1"/>
  <c r="F30" i="195"/>
  <c r="W29" i="195"/>
  <c r="V29" i="195"/>
  <c r="S29" i="195"/>
  <c r="R29" i="195"/>
  <c r="T29" i="195" s="1"/>
  <c r="I29" i="195"/>
  <c r="H29" i="195"/>
  <c r="G29" i="195"/>
  <c r="F29" i="195"/>
  <c r="V28" i="195"/>
  <c r="T28" i="195"/>
  <c r="S28" i="195"/>
  <c r="R28" i="195"/>
  <c r="I28" i="195"/>
  <c r="H28" i="195"/>
  <c r="G28" i="195"/>
  <c r="W28" i="195" s="1"/>
  <c r="X28" i="195" s="1"/>
  <c r="F28" i="195"/>
  <c r="V27" i="195"/>
  <c r="S27" i="195"/>
  <c r="T27" i="195" s="1"/>
  <c r="R27" i="195"/>
  <c r="I27" i="195"/>
  <c r="H27" i="195"/>
  <c r="G27" i="195"/>
  <c r="W27" i="195" s="1"/>
  <c r="X27" i="195" s="1"/>
  <c r="F27" i="195"/>
  <c r="W26" i="195"/>
  <c r="X26" i="195" s="1"/>
  <c r="V26" i="195"/>
  <c r="S26" i="195"/>
  <c r="R26" i="195"/>
  <c r="T26" i="195" s="1"/>
  <c r="I26" i="195"/>
  <c r="H26" i="195"/>
  <c r="H49" i="195" s="1"/>
  <c r="G26" i="195"/>
  <c r="F26" i="195"/>
  <c r="V25" i="195"/>
  <c r="S25" i="195"/>
  <c r="T25" i="195" s="1"/>
  <c r="R25" i="195"/>
  <c r="I25" i="195"/>
  <c r="H25" i="195"/>
  <c r="G25" i="195"/>
  <c r="W25" i="195" s="1"/>
  <c r="F25" i="195"/>
  <c r="V24" i="195"/>
  <c r="S24" i="195"/>
  <c r="T24" i="195" s="1"/>
  <c r="R24" i="195"/>
  <c r="I24" i="195"/>
  <c r="H24" i="195"/>
  <c r="G24" i="195"/>
  <c r="W24" i="195" s="1"/>
  <c r="X24" i="195" s="1"/>
  <c r="F24" i="195"/>
  <c r="V23" i="195"/>
  <c r="S23" i="195"/>
  <c r="T23" i="195" s="1"/>
  <c r="R23" i="195"/>
  <c r="I23" i="195"/>
  <c r="H23" i="195"/>
  <c r="G23" i="195"/>
  <c r="W23" i="195" s="1"/>
  <c r="X23" i="195" s="1"/>
  <c r="F23" i="195"/>
  <c r="V22" i="195"/>
  <c r="S22" i="195"/>
  <c r="T22" i="195" s="1"/>
  <c r="R22" i="195"/>
  <c r="I22" i="195"/>
  <c r="H22" i="195"/>
  <c r="G22" i="195"/>
  <c r="W22" i="195" s="1"/>
  <c r="X22" i="195" s="1"/>
  <c r="F22" i="195"/>
  <c r="V21" i="195"/>
  <c r="S21" i="195"/>
  <c r="T21" i="195" s="1"/>
  <c r="R21" i="195"/>
  <c r="I21" i="195"/>
  <c r="H21" i="195"/>
  <c r="G21" i="195"/>
  <c r="W21" i="195" s="1"/>
  <c r="X21" i="195" s="1"/>
  <c r="F21" i="195"/>
  <c r="V20" i="195"/>
  <c r="S20" i="195"/>
  <c r="T20" i="195" s="1"/>
  <c r="R20" i="195"/>
  <c r="I20" i="195"/>
  <c r="I49" i="195" s="1"/>
  <c r="H20" i="195"/>
  <c r="G20" i="195"/>
  <c r="W20" i="195" s="1"/>
  <c r="X20" i="195" s="1"/>
  <c r="F20" i="195"/>
  <c r="X49" i="195" l="1"/>
  <c r="R49" i="195"/>
  <c r="T49" i="195" s="1"/>
</calcChain>
</file>

<file path=xl/sharedStrings.xml><?xml version="1.0" encoding="utf-8"?>
<sst xmlns="http://schemas.openxmlformats.org/spreadsheetml/2006/main" count="143" uniqueCount="99">
  <si>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</si>
  <si>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</si>
  <si>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</si>
  <si>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</si>
  <si>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</si>
  <si>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</si>
  <si>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</si>
  <si>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</si>
  <si>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</si>
  <si>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</si>
  <si>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</si>
  <si>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</si>
  <si>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</si>
  <si>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</si>
  <si>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</si>
  <si>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</si>
  <si>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</si>
  <si>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</si>
  <si>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</si>
  <si>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</si>
  <si>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</si>
  <si>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</si>
  <si>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</si>
  <si>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</si>
  <si>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</si>
  <si>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</si>
  <si>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</si>
  <si>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</si>
  <si>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</si>
  <si>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</si>
  <si>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</si>
  <si>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</si>
  <si>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P.E.M. 01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</si>
  <si>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</si>
  <si>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</si>
  <si>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</si>
  <si>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</si>
  <si>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DEL 01 DE  ENERO AL 31 DE  DICIEMBRE DE 2025</t>
  </si>
  <si>
    <t>PEM 1</t>
  </si>
  <si>
    <t>ACTA</t>
  </si>
  <si>
    <t>CONSTANCIA</t>
  </si>
  <si>
    <t>DICTAMEN</t>
  </si>
  <si>
    <t>SubPrograma</t>
  </si>
  <si>
    <t>Función</t>
  </si>
  <si>
    <t>Unidad Resp.</t>
  </si>
  <si>
    <t>LICENCIA</t>
  </si>
  <si>
    <t>Desarrollo Comunitario</t>
  </si>
  <si>
    <t>PLANEACION Y EJECUCION DEL DESARROLLO URBANO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</si>
  <si>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</si>
  <si>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DIRECCIÓN GENERAL DE INFRAESTRUCTURA URBANA Y ECOLOGÍA</t>
  </si>
  <si>
    <t>DIRECCION DE PLANEACIÓN Y CONTROL URBANO</t>
  </si>
  <si>
    <t>PLANEACION URBANA Y ADMINISTRACION</t>
  </si>
  <si>
    <t>CONSTANCIA DE ZONIFICACION</t>
  </si>
  <si>
    <t>FACTIBILIDAD DE USO DE SUELO</t>
  </si>
  <si>
    <t>FACTIBILIDAD</t>
  </si>
  <si>
    <t>LICENCIA DE USO DE SUELO</t>
  </si>
  <si>
    <t>DICTAMEN TECNICO INFORMATIVO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</si>
  <si>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</si>
  <si>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</si>
  <si>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</si>
  <si>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</si>
  <si>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</si>
  <si>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</si>
  <si>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</si>
  <si>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</si>
  <si>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</si>
  <si>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CONVENIO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</si>
  <si>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</si>
  <si>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</si>
  <si>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</si>
  <si>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</si>
  <si>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</si>
  <si>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</si>
  <si>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</si>
  <si>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</si>
  <si>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</si>
  <si>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</si>
  <si>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</si>
  <si>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</si>
  <si>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</si>
  <si>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</si>
  <si>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</si>
  <si>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</si>
  <si>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</si>
  <si>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ATENCION A DENUNCIAS PRESENTADAS EN ESTA DIRECCION</t>
  </si>
  <si>
    <t>ACTA CIRCUNSTANCIADA</t>
  </si>
  <si>
    <t>CURSOS DE CAPACITACION PARA DIRECTORES RESPONSABLES DE OBRA.</t>
  </si>
  <si>
    <t>BOLETA PAGO</t>
  </si>
  <si>
    <t>CURSOS DE CAPACITACION PARA EL PERSONAL</t>
  </si>
  <si>
    <t>ALTAS Y REFRENDOS DE DIRECTORES RESPONSABLES DE OBRAS</t>
  </si>
  <si>
    <t>VERIFICACIÓN DEL CUMPLIMIENTO DE LAS DISPOSICIONES NORMATIVAS APLICABLES A ESTABLECIMIENTOS COMERCIALES</t>
  </si>
  <si>
    <t>ACTA DE VERIFICACIÓN</t>
  </si>
  <si>
    <t>VERIFICACIÓN DEL CUMPLIMIENTO DE DISPOSICIONES NORMATIVAS APLICABLES AL USO DE VÍA PÚBLICA</t>
  </si>
  <si>
    <t>VERIFICACIÓN DEL CUMPLIMIENTO DE LAS DISPOSICIONES NORMATIVAS APLICABLES A CONSTRUCCIONES Y DESARROLLOS INMOBILIARIOS</t>
  </si>
  <si>
    <t xml:space="preserve">SE SUPERO LA META POR LAS PETICIONES REALIZADAS  POR LOS CIUDADANOS </t>
  </si>
  <si>
    <t xml:space="preserve">SE CUMPLIO LA META POR LAS PETICIONES REALIZADAS  POR LOS CIUDADANOS </t>
  </si>
  <si>
    <t xml:space="preserve">SE LOGRO LA META, POR LAS PETICIONES DE LOS CIUDADANOS </t>
  </si>
  <si>
    <t>SE TRABAJA PARA LOGRAR LA META EN EL PROXIMO TRIMESTRE</t>
  </si>
  <si>
    <t xml:space="preserve">NO SE ALCANZO LA META PORQUE NO HUBO 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</si>
</sst>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9"/>
      <name val="Segoe UI"/>
      <family val="2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" fillId="0" borderId="0"/>
  </cellStyleXfs>
  <cellXfs count="45">
    <xf numFmtId="0" fontId="0" fillId="0" borderId="0" xfId="0"/>
    <xf numFmtId="43" fontId="8" fillId="0" borderId="1" xfId="0" applyNumberFormat="1" applyFont="1" applyFill="1" applyBorder="1" applyAlignment="1" applyProtection="1">
      <alignment horizontal="center" vertical="center"/>
    </xf>
    <xf numFmtId="0" fontId="10" fillId="0" borderId="0" xfId="5" applyFont="1" applyAlignment="1">
      <alignment horizontal="left" vertical="center"/>
    </xf>
    <xf numFmtId="166" fontId="11" fillId="0" borderId="0" xfId="5" applyNumberFormat="1" applyFont="1" applyAlignment="1">
      <alignment horizontal="center" vertical="center"/>
    </xf>
    <xf numFmtId="0" fontId="11" fillId="0" borderId="0" xfId="5" applyFont="1"/>
    <xf numFmtId="0" fontId="11" fillId="0" borderId="0" xfId="5" applyFont="1" applyAlignment="1">
      <alignment vertical="center"/>
    </xf>
    <xf numFmtId="167" fontId="11" fillId="0" borderId="0" xfId="5" applyNumberFormat="1" applyFont="1" applyAlignment="1">
      <alignment horizontal="center" vertical="center"/>
    </xf>
    <xf numFmtId="0" fontId="1" fillId="0" borderId="0" xfId="5"/>
    <xf numFmtId="0" fontId="4" fillId="0" borderId="0" xfId="5" applyFont="1" applyAlignment="1">
      <alignment vertical="center"/>
    </xf>
    <xf numFmtId="0" fontId="7" fillId="0" borderId="0" xfId="5" applyFont="1"/>
    <xf numFmtId="0" fontId="4" fillId="0" borderId="0" xfId="5" applyFont="1"/>
    <xf numFmtId="0" fontId="4" fillId="2" borderId="1" xfId="5" applyFont="1" applyFill="1" applyBorder="1" applyAlignment="1">
      <alignment horizontal="center" vertical="center"/>
    </xf>
    <xf numFmtId="165" fontId="4" fillId="5" borderId="1" xfId="5" applyNumberFormat="1" applyFont="1" applyFill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/>
    </xf>
    <xf numFmtId="165" fontId="4" fillId="4" borderId="1" xfId="5" applyNumberFormat="1" applyFont="1" applyFill="1" applyBorder="1" applyAlignment="1">
      <alignment horizontal="center" vertical="center"/>
    </xf>
    <xf numFmtId="165" fontId="4" fillId="0" borderId="1" xfId="5" applyNumberFormat="1" applyFont="1" applyBorder="1" applyAlignment="1" applyProtection="1">
      <alignment horizontal="center" vertical="center"/>
      <protection locked="0"/>
    </xf>
    <xf numFmtId="165" fontId="4" fillId="0" borderId="1" xfId="5" applyNumberFormat="1" applyFont="1" applyBorder="1" applyAlignment="1">
      <alignment horizontal="center" vertical="center"/>
    </xf>
    <xf numFmtId="165" fontId="4" fillId="4" borderId="2" xfId="5" applyNumberFormat="1" applyFont="1" applyFill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 wrapText="1"/>
    </xf>
    <xf numFmtId="164" fontId="4" fillId="3" borderId="1" xfId="5" applyNumberFormat="1" applyFont="1" applyFill="1" applyBorder="1" applyAlignment="1">
      <alignment horizontal="center" vertical="center"/>
    </xf>
    <xf numFmtId="4" fontId="4" fillId="3" borderId="1" xfId="5" applyNumberFormat="1" applyFont="1" applyFill="1" applyBorder="1" applyAlignment="1">
      <alignment horizontal="center" vertical="center"/>
    </xf>
    <xf numFmtId="43" fontId="4" fillId="0" borderId="0" xfId="5" applyNumberFormat="1" applyFont="1"/>
    <xf numFmtId="0" fontId="3" fillId="0" borderId="0" xfId="5" applyFont="1"/>
    <xf numFmtId="0" fontId="5" fillId="0" borderId="0" xfId="5" applyFont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5" borderId="4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165" fontId="3" fillId="3" borderId="4" xfId="5" applyNumberFormat="1" applyFont="1" applyFill="1" applyBorder="1" applyAlignment="1">
      <alignment horizontal="center" vertical="center"/>
    </xf>
    <xf numFmtId="165" fontId="3" fillId="3" borderId="6" xfId="5" applyNumberFormat="1" applyFont="1" applyFill="1" applyBorder="1" applyAlignment="1">
      <alignment horizontal="center" vertical="center"/>
    </xf>
    <xf numFmtId="165" fontId="3" fillId="3" borderId="5" xfId="5" applyNumberFormat="1" applyFont="1" applyFill="1" applyBorder="1" applyAlignment="1">
      <alignment horizontal="center" vertical="center"/>
    </xf>
    <xf numFmtId="0" fontId="5" fillId="2" borderId="4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5" fillId="2" borderId="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</cellXfs>
  <cellStyles count="6">
    <cellStyle name="Millares 2" xfId="1"/>
    <cellStyle name="Normal" xfId="0" builtinId="0"/>
    <cellStyle name="Normal 11" xfId="2"/>
    <cellStyle name="Normal 2" xfId="3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U20" sqref="U20"/>
    </sheetView>
  </sheetViews>
  <sheetFormatPr baseColWidth="10" defaultRowHeight="12.75" x14ac:dyDescent="0.2"/>
  <cols>
    <col min="1" max="5" width="11.42578125" style="7"/>
    <col min="6" max="6" width="12.28515625" style="7" hidden="1" customWidth="1"/>
    <col min="7" max="11" width="11.42578125" style="7" hidden="1" customWidth="1"/>
    <col min="12" max="13" width="11.42578125" style="7" customWidth="1"/>
    <col min="14" max="17" width="11.42578125" style="7" hidden="1" customWidth="1"/>
    <col min="18" max="20" width="11.42578125" style="7" customWidth="1"/>
    <col min="21" max="21" width="25.42578125" style="7" customWidth="1"/>
    <col min="22" max="16384" width="11.42578125" style="7"/>
  </cols>
  <sheetData>
    <row r="1" spans="1:24" x14ac:dyDescent="0.2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40" t="s">
        <v>34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x14ac:dyDescent="0.2">
      <c r="A5" s="40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idden="1" x14ac:dyDescent="0.2">
      <c r="A6" s="40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idden="1" x14ac:dyDescent="0.2">
      <c r="A7" s="39" t="s">
        <v>37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x14ac:dyDescent="0.2">
      <c r="A9" s="2" t="s">
        <v>43</v>
      </c>
      <c r="B9" s="3">
        <v>222</v>
      </c>
      <c r="C9" s="4" t="s">
        <v>46</v>
      </c>
      <c r="D9" s="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9"/>
    </row>
    <row r="10" spans="1:24" x14ac:dyDescent="0.2">
      <c r="A10" s="2" t="s">
        <v>1</v>
      </c>
      <c r="B10" s="3">
        <v>8</v>
      </c>
      <c r="C10" s="4" t="s">
        <v>49</v>
      </c>
      <c r="D10" s="5"/>
      <c r="E10" s="8"/>
      <c r="F10" s="8"/>
      <c r="G10" s="8"/>
      <c r="H10" s="8"/>
      <c r="I10" s="8"/>
      <c r="J10" s="8"/>
      <c r="K10" s="8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  <c r="X10" s="9"/>
    </row>
    <row r="11" spans="1:24" x14ac:dyDescent="0.2">
      <c r="A11" s="2" t="s">
        <v>44</v>
      </c>
      <c r="B11" s="3">
        <v>3</v>
      </c>
      <c r="C11" s="4" t="s">
        <v>50</v>
      </c>
      <c r="D11" s="5"/>
      <c r="E11" s="8"/>
      <c r="F11" s="8"/>
      <c r="G11" s="8"/>
      <c r="H11" s="8"/>
      <c r="I11" s="8"/>
      <c r="J11" s="8"/>
      <c r="K11" s="8"/>
      <c r="L11" s="10"/>
      <c r="M11" s="10"/>
      <c r="N11" s="10"/>
      <c r="O11" s="10"/>
      <c r="P11" s="10"/>
      <c r="Q11" s="10"/>
      <c r="R11" s="9"/>
      <c r="S11" s="9"/>
      <c r="T11" s="9"/>
      <c r="U11" s="9"/>
      <c r="V11" s="9"/>
      <c r="W11" s="9"/>
      <c r="X11" s="9"/>
    </row>
    <row r="12" spans="1:24" x14ac:dyDescent="0.2">
      <c r="A12" s="2" t="s">
        <v>5</v>
      </c>
      <c r="B12" s="6">
        <v>17</v>
      </c>
      <c r="C12" s="4" t="s">
        <v>47</v>
      </c>
      <c r="D12" s="5"/>
      <c r="E12" s="8"/>
      <c r="F12" s="8"/>
      <c r="G12" s="8"/>
      <c r="H12" s="8"/>
      <c r="I12" s="8"/>
      <c r="J12" s="8"/>
      <c r="K12" s="8"/>
      <c r="L12" s="10"/>
      <c r="M12" s="10"/>
      <c r="N12" s="10"/>
      <c r="O12" s="10"/>
      <c r="P12" s="10"/>
      <c r="Q12" s="10"/>
      <c r="R12" s="9"/>
      <c r="S12" s="9"/>
      <c r="T12" s="9"/>
      <c r="U12" s="9"/>
      <c r="V12" s="9"/>
      <c r="W12" s="9"/>
      <c r="X12" s="9"/>
    </row>
    <row r="13" spans="1:24" x14ac:dyDescent="0.2">
      <c r="A13" s="2" t="s">
        <v>42</v>
      </c>
      <c r="B13" s="3">
        <v>7</v>
      </c>
      <c r="C13" s="4" t="s">
        <v>51</v>
      </c>
      <c r="D13" s="5"/>
      <c r="E13" s="8"/>
      <c r="F13" s="8"/>
      <c r="G13" s="8"/>
      <c r="H13" s="8"/>
      <c r="I13" s="8"/>
      <c r="J13" s="8"/>
      <c r="K13" s="8"/>
      <c r="L13" s="10"/>
      <c r="M13" s="10"/>
      <c r="N13" s="10"/>
      <c r="O13" s="10"/>
      <c r="P13" s="10"/>
      <c r="Q13" s="10"/>
      <c r="R13" s="9"/>
      <c r="S13" s="9"/>
      <c r="T13" s="9"/>
      <c r="U13" s="9"/>
      <c r="V13" s="9"/>
      <c r="W13" s="9"/>
      <c r="X13" s="9" t="s">
        <v>38</v>
      </c>
    </row>
    <row r="14" spans="1:2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10"/>
      <c r="N14" s="10"/>
      <c r="O14" s="10"/>
      <c r="P14" s="10"/>
      <c r="Q14" s="10" t="s">
        <v>32</v>
      </c>
      <c r="R14" s="9"/>
      <c r="S14" s="9"/>
      <c r="T14" s="9"/>
      <c r="U14" s="9"/>
      <c r="V14" s="9"/>
      <c r="W14" s="9"/>
      <c r="X14" s="9"/>
    </row>
    <row r="15" spans="1:24" x14ac:dyDescent="0.2">
      <c r="A15" s="40" t="s">
        <v>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x14ac:dyDescent="0.2">
      <c r="A16" s="41" t="s">
        <v>48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  <c r="S17" s="9"/>
      <c r="T17" s="9"/>
      <c r="U17" s="9"/>
      <c r="V17" s="9"/>
      <c r="W17" s="9"/>
      <c r="X17" s="9"/>
    </row>
    <row r="18" spans="1:24" x14ac:dyDescent="0.2">
      <c r="A18" s="32" t="s">
        <v>3</v>
      </c>
      <c r="B18" s="42"/>
      <c r="C18" s="33"/>
      <c r="D18" s="43" t="s">
        <v>6</v>
      </c>
      <c r="E18" s="43" t="s">
        <v>15</v>
      </c>
      <c r="F18" s="36" t="s">
        <v>16</v>
      </c>
      <c r="G18" s="38"/>
      <c r="H18" s="36" t="s">
        <v>17</v>
      </c>
      <c r="I18" s="38"/>
      <c r="J18" s="32" t="s">
        <v>11</v>
      </c>
      <c r="K18" s="33"/>
      <c r="L18" s="32" t="s">
        <v>7</v>
      </c>
      <c r="M18" s="33"/>
      <c r="N18" s="32" t="s">
        <v>10</v>
      </c>
      <c r="O18" s="33"/>
      <c r="P18" s="32" t="s">
        <v>12</v>
      </c>
      <c r="Q18" s="33"/>
      <c r="R18" s="34" t="s">
        <v>25</v>
      </c>
      <c r="S18" s="34"/>
      <c r="T18" s="34"/>
      <c r="U18" s="35" t="s">
        <v>26</v>
      </c>
      <c r="V18" s="36" t="s">
        <v>28</v>
      </c>
      <c r="W18" s="37"/>
      <c r="X18" s="38"/>
    </row>
    <row r="19" spans="1:24" x14ac:dyDescent="0.2">
      <c r="A19" s="25" t="s">
        <v>14</v>
      </c>
      <c r="B19" s="34" t="s">
        <v>4</v>
      </c>
      <c r="C19" s="34"/>
      <c r="D19" s="44"/>
      <c r="E19" s="44"/>
      <c r="F19" s="24" t="s">
        <v>18</v>
      </c>
      <c r="G19" s="24" t="s">
        <v>19</v>
      </c>
      <c r="H19" s="24" t="s">
        <v>20</v>
      </c>
      <c r="I19" s="24" t="s">
        <v>21</v>
      </c>
      <c r="J19" s="11" t="s">
        <v>8</v>
      </c>
      <c r="K19" s="11" t="s">
        <v>9</v>
      </c>
      <c r="L19" s="11" t="s">
        <v>8</v>
      </c>
      <c r="M19" s="11" t="s">
        <v>9</v>
      </c>
      <c r="N19" s="11" t="s">
        <v>8</v>
      </c>
      <c r="O19" s="11" t="s">
        <v>9</v>
      </c>
      <c r="P19" s="11" t="s">
        <v>8</v>
      </c>
      <c r="Q19" s="11" t="s">
        <v>9</v>
      </c>
      <c r="R19" s="11" t="s">
        <v>8</v>
      </c>
      <c r="S19" s="11" t="s">
        <v>9</v>
      </c>
      <c r="T19" s="11" t="s">
        <v>27</v>
      </c>
      <c r="U19" s="35"/>
      <c r="V19" s="24" t="s">
        <v>29</v>
      </c>
      <c r="W19" s="24" t="s">
        <v>30</v>
      </c>
      <c r="X19" s="24" t="s">
        <v>31</v>
      </c>
    </row>
    <row r="20" spans="1:24" ht="36" x14ac:dyDescent="0.2">
      <c r="A20" s="12">
        <v>1</v>
      </c>
      <c r="B20" s="27" t="s">
        <v>52</v>
      </c>
      <c r="C20" s="28"/>
      <c r="D20" s="13" t="s">
        <v>40</v>
      </c>
      <c r="E20" s="13">
        <v>4</v>
      </c>
      <c r="F20" s="1">
        <f>$F$49*E20/100</f>
        <v>0</v>
      </c>
      <c r="G20" s="1">
        <f>$G$49*E20/100</f>
        <v>0</v>
      </c>
      <c r="H20" s="14">
        <f>J20+L20+N20+P20</f>
        <v>50</v>
      </c>
      <c r="I20" s="14">
        <f>K20+M20+O20+Q20</f>
        <v>92</v>
      </c>
      <c r="J20" s="12">
        <v>25</v>
      </c>
      <c r="K20" s="15">
        <v>35</v>
      </c>
      <c r="L20" s="12">
        <v>25</v>
      </c>
      <c r="M20" s="15">
        <v>57</v>
      </c>
      <c r="N20" s="12"/>
      <c r="O20" s="16"/>
      <c r="P20" s="12"/>
      <c r="Q20" s="16"/>
      <c r="R20" s="17">
        <f>J20+L20+N20+P20</f>
        <v>50</v>
      </c>
      <c r="S20" s="17">
        <f>K20+M20+O20+Q20</f>
        <v>92</v>
      </c>
      <c r="T20" s="17">
        <f>S20-R20</f>
        <v>42</v>
      </c>
      <c r="U20" s="26" t="s">
        <v>94</v>
      </c>
      <c r="V20" s="16">
        <f>M20/L20*100</f>
        <v>227.99999999999997</v>
      </c>
      <c r="W20" s="16" t="e">
        <f>G20/F20*100</f>
        <v>#DIV/0!</v>
      </c>
      <c r="X20" s="16" t="e">
        <f>W20/V20*100</f>
        <v>#DIV/0!</v>
      </c>
    </row>
    <row r="21" spans="1:24" ht="36" x14ac:dyDescent="0.2">
      <c r="A21" s="12">
        <v>2</v>
      </c>
      <c r="B21" s="27" t="s">
        <v>53</v>
      </c>
      <c r="C21" s="28"/>
      <c r="D21" s="13" t="s">
        <v>54</v>
      </c>
      <c r="E21" s="13">
        <v>4</v>
      </c>
      <c r="F21" s="1">
        <f t="shared" ref="F21:F48" si="0">$F$49*E21/100</f>
        <v>0</v>
      </c>
      <c r="G21" s="1">
        <f t="shared" ref="G21:G48" si="1">$G$49*E21/100</f>
        <v>0</v>
      </c>
      <c r="H21" s="14">
        <f t="shared" ref="H21:I48" si="2">J21+L21+N21+P21</f>
        <v>50</v>
      </c>
      <c r="I21" s="14">
        <f t="shared" si="2"/>
        <v>128</v>
      </c>
      <c r="J21" s="12">
        <v>30</v>
      </c>
      <c r="K21" s="15">
        <v>73</v>
      </c>
      <c r="L21" s="12">
        <v>20</v>
      </c>
      <c r="M21" s="15">
        <v>55</v>
      </c>
      <c r="N21" s="12"/>
      <c r="O21" s="16"/>
      <c r="P21" s="12"/>
      <c r="Q21" s="16"/>
      <c r="R21" s="17">
        <f t="shared" ref="R21:S49" si="3">J21+L21+N21+P21</f>
        <v>50</v>
      </c>
      <c r="S21" s="17">
        <f t="shared" si="3"/>
        <v>128</v>
      </c>
      <c r="T21" s="17">
        <f t="shared" ref="T21:T49" si="4">S21-R21</f>
        <v>78</v>
      </c>
      <c r="U21" s="26" t="s">
        <v>94</v>
      </c>
      <c r="V21" s="16">
        <f t="shared" ref="V21:V49" si="5">M21/L21*100</f>
        <v>275</v>
      </c>
      <c r="W21" s="16" t="e">
        <f t="shared" ref="W21:W49" si="6">G21/F21*100</f>
        <v>#DIV/0!</v>
      </c>
      <c r="X21" s="16" t="e">
        <f t="shared" ref="X21:X49" si="7">W21/V21*100</f>
        <v>#DIV/0!</v>
      </c>
    </row>
    <row r="22" spans="1:24" ht="36" x14ac:dyDescent="0.2">
      <c r="A22" s="12">
        <v>3</v>
      </c>
      <c r="B22" s="27" t="s">
        <v>55</v>
      </c>
      <c r="C22" s="28"/>
      <c r="D22" s="13" t="s">
        <v>45</v>
      </c>
      <c r="E22" s="13">
        <v>4</v>
      </c>
      <c r="F22" s="1">
        <f t="shared" si="0"/>
        <v>0</v>
      </c>
      <c r="G22" s="1">
        <f t="shared" si="1"/>
        <v>0</v>
      </c>
      <c r="H22" s="14">
        <f t="shared" si="2"/>
        <v>25</v>
      </c>
      <c r="I22" s="14">
        <f t="shared" si="2"/>
        <v>52</v>
      </c>
      <c r="J22" s="12">
        <v>15</v>
      </c>
      <c r="K22" s="15">
        <v>13</v>
      </c>
      <c r="L22" s="12">
        <v>10</v>
      </c>
      <c r="M22" s="15">
        <v>39</v>
      </c>
      <c r="N22" s="12"/>
      <c r="O22" s="16"/>
      <c r="P22" s="12"/>
      <c r="Q22" s="16"/>
      <c r="R22" s="17">
        <f t="shared" si="3"/>
        <v>25</v>
      </c>
      <c r="S22" s="17">
        <f t="shared" si="3"/>
        <v>52</v>
      </c>
      <c r="T22" s="17">
        <f t="shared" si="4"/>
        <v>27</v>
      </c>
      <c r="U22" s="26" t="s">
        <v>94</v>
      </c>
      <c r="V22" s="16">
        <f t="shared" si="5"/>
        <v>390</v>
      </c>
      <c r="W22" s="16" t="e">
        <f t="shared" si="6"/>
        <v>#DIV/0!</v>
      </c>
      <c r="X22" s="16" t="e">
        <f t="shared" si="7"/>
        <v>#DIV/0!</v>
      </c>
    </row>
    <row r="23" spans="1:24" ht="36" x14ac:dyDescent="0.2">
      <c r="A23" s="12">
        <v>4</v>
      </c>
      <c r="B23" s="27" t="s">
        <v>56</v>
      </c>
      <c r="C23" s="28"/>
      <c r="D23" s="13" t="s">
        <v>41</v>
      </c>
      <c r="E23" s="13">
        <v>1</v>
      </c>
      <c r="F23" s="1">
        <f t="shared" si="0"/>
        <v>0</v>
      </c>
      <c r="G23" s="1">
        <f t="shared" si="1"/>
        <v>0</v>
      </c>
      <c r="H23" s="14">
        <f t="shared" si="2"/>
        <v>60</v>
      </c>
      <c r="I23" s="14">
        <f t="shared" si="2"/>
        <v>111</v>
      </c>
      <c r="J23" s="12">
        <v>30</v>
      </c>
      <c r="K23" s="15">
        <v>62</v>
      </c>
      <c r="L23" s="12">
        <v>30</v>
      </c>
      <c r="M23" s="15">
        <v>49</v>
      </c>
      <c r="N23" s="12"/>
      <c r="O23" s="16"/>
      <c r="P23" s="12"/>
      <c r="Q23" s="16"/>
      <c r="R23" s="17">
        <f t="shared" si="3"/>
        <v>60</v>
      </c>
      <c r="S23" s="17">
        <f t="shared" si="3"/>
        <v>111</v>
      </c>
      <c r="T23" s="17">
        <f t="shared" si="4"/>
        <v>51</v>
      </c>
      <c r="U23" s="26" t="s">
        <v>94</v>
      </c>
      <c r="V23" s="16">
        <f t="shared" si="5"/>
        <v>163.33333333333334</v>
      </c>
      <c r="W23" s="16" t="e">
        <f t="shared" si="6"/>
        <v>#DIV/0!</v>
      </c>
      <c r="X23" s="16" t="e">
        <f t="shared" si="7"/>
        <v>#DIV/0!</v>
      </c>
    </row>
    <row r="24" spans="1:24" ht="36" x14ac:dyDescent="0.2">
      <c r="A24" s="12">
        <v>5</v>
      </c>
      <c r="B24" s="27" t="s">
        <v>57</v>
      </c>
      <c r="C24" s="28"/>
      <c r="D24" s="13" t="s">
        <v>58</v>
      </c>
      <c r="E24" s="13">
        <v>3</v>
      </c>
      <c r="F24" s="1">
        <f t="shared" si="0"/>
        <v>0</v>
      </c>
      <c r="G24" s="1">
        <f t="shared" si="1"/>
        <v>0</v>
      </c>
      <c r="H24" s="14">
        <f t="shared" si="2"/>
        <v>30</v>
      </c>
      <c r="I24" s="14">
        <f t="shared" si="2"/>
        <v>23</v>
      </c>
      <c r="J24" s="12">
        <v>15</v>
      </c>
      <c r="K24" s="15">
        <v>4</v>
      </c>
      <c r="L24" s="12">
        <v>15</v>
      </c>
      <c r="M24" s="15">
        <v>19</v>
      </c>
      <c r="N24" s="12"/>
      <c r="O24" s="16"/>
      <c r="P24" s="12"/>
      <c r="Q24" s="16"/>
      <c r="R24" s="17">
        <f t="shared" si="3"/>
        <v>30</v>
      </c>
      <c r="S24" s="17">
        <f t="shared" si="3"/>
        <v>23</v>
      </c>
      <c r="T24" s="17">
        <f t="shared" si="4"/>
        <v>-7</v>
      </c>
      <c r="U24" s="26" t="s">
        <v>94</v>
      </c>
      <c r="V24" s="16">
        <f t="shared" si="5"/>
        <v>126.66666666666666</v>
      </c>
      <c r="W24" s="16" t="e">
        <f t="shared" si="6"/>
        <v>#DIV/0!</v>
      </c>
      <c r="X24" s="16" t="e">
        <f t="shared" si="7"/>
        <v>#DIV/0!</v>
      </c>
    </row>
    <row r="25" spans="1:24" ht="36" x14ac:dyDescent="0.2">
      <c r="A25" s="12">
        <v>6</v>
      </c>
      <c r="B25" s="27" t="s">
        <v>59</v>
      </c>
      <c r="C25" s="28"/>
      <c r="D25" s="13" t="s">
        <v>58</v>
      </c>
      <c r="E25" s="13">
        <v>1</v>
      </c>
      <c r="F25" s="1">
        <f t="shared" si="0"/>
        <v>0</v>
      </c>
      <c r="G25" s="1">
        <f t="shared" si="1"/>
        <v>0</v>
      </c>
      <c r="H25" s="14">
        <f t="shared" si="2"/>
        <v>1</v>
      </c>
      <c r="I25" s="14">
        <f t="shared" si="2"/>
        <v>1</v>
      </c>
      <c r="J25" s="12">
        <v>1</v>
      </c>
      <c r="K25" s="15">
        <v>0</v>
      </c>
      <c r="L25" s="12">
        <v>0</v>
      </c>
      <c r="M25" s="15">
        <v>1</v>
      </c>
      <c r="N25" s="12"/>
      <c r="O25" s="16"/>
      <c r="P25" s="12"/>
      <c r="Q25" s="16"/>
      <c r="R25" s="17">
        <f t="shared" si="3"/>
        <v>1</v>
      </c>
      <c r="S25" s="17">
        <f t="shared" si="3"/>
        <v>1</v>
      </c>
      <c r="T25" s="17">
        <f t="shared" si="4"/>
        <v>0</v>
      </c>
      <c r="U25" s="26" t="s">
        <v>95</v>
      </c>
      <c r="V25" s="16" t="e">
        <f t="shared" si="5"/>
        <v>#DIV/0!</v>
      </c>
      <c r="W25" s="16" t="e">
        <f t="shared" si="6"/>
        <v>#DIV/0!</v>
      </c>
      <c r="X25" s="16">
        <v>0</v>
      </c>
    </row>
    <row r="26" spans="1:24" ht="36" x14ac:dyDescent="0.2">
      <c r="A26" s="12">
        <v>7</v>
      </c>
      <c r="B26" s="27" t="s">
        <v>60</v>
      </c>
      <c r="C26" s="28"/>
      <c r="D26" s="13" t="s">
        <v>58</v>
      </c>
      <c r="E26" s="13">
        <v>1</v>
      </c>
      <c r="F26" s="1">
        <f t="shared" si="0"/>
        <v>0</v>
      </c>
      <c r="G26" s="1">
        <f t="shared" si="1"/>
        <v>0</v>
      </c>
      <c r="H26" s="14">
        <f t="shared" si="2"/>
        <v>60</v>
      </c>
      <c r="I26" s="14">
        <f t="shared" si="2"/>
        <v>149</v>
      </c>
      <c r="J26" s="12">
        <v>30</v>
      </c>
      <c r="K26" s="15">
        <v>25</v>
      </c>
      <c r="L26" s="12">
        <v>30</v>
      </c>
      <c r="M26" s="15">
        <v>124</v>
      </c>
      <c r="N26" s="12"/>
      <c r="O26" s="16"/>
      <c r="P26" s="12"/>
      <c r="Q26" s="16"/>
      <c r="R26" s="17">
        <f t="shared" si="3"/>
        <v>60</v>
      </c>
      <c r="S26" s="17">
        <f t="shared" si="3"/>
        <v>149</v>
      </c>
      <c r="T26" s="17">
        <f t="shared" si="4"/>
        <v>89</v>
      </c>
      <c r="U26" s="26" t="s">
        <v>94</v>
      </c>
      <c r="V26" s="16">
        <f t="shared" si="5"/>
        <v>413.33333333333337</v>
      </c>
      <c r="W26" s="16" t="e">
        <f t="shared" si="6"/>
        <v>#DIV/0!</v>
      </c>
      <c r="X26" s="16" t="e">
        <f t="shared" si="7"/>
        <v>#DIV/0!</v>
      </c>
    </row>
    <row r="27" spans="1:24" ht="36" x14ac:dyDescent="0.2">
      <c r="A27" s="12">
        <v>8</v>
      </c>
      <c r="B27" s="27" t="s">
        <v>61</v>
      </c>
      <c r="C27" s="28"/>
      <c r="D27" s="13" t="s">
        <v>58</v>
      </c>
      <c r="E27" s="13">
        <v>1</v>
      </c>
      <c r="F27" s="1">
        <f t="shared" si="0"/>
        <v>0</v>
      </c>
      <c r="G27" s="1">
        <f t="shared" si="1"/>
        <v>0</v>
      </c>
      <c r="H27" s="14">
        <f t="shared" si="2"/>
        <v>1</v>
      </c>
      <c r="I27" s="14">
        <f t="shared" si="2"/>
        <v>2</v>
      </c>
      <c r="J27" s="12">
        <v>1</v>
      </c>
      <c r="K27" s="15">
        <v>1</v>
      </c>
      <c r="L27" s="12">
        <v>0</v>
      </c>
      <c r="M27" s="15">
        <v>1</v>
      </c>
      <c r="N27" s="12"/>
      <c r="O27" s="16"/>
      <c r="P27" s="12"/>
      <c r="Q27" s="16"/>
      <c r="R27" s="17">
        <f t="shared" si="3"/>
        <v>1</v>
      </c>
      <c r="S27" s="17">
        <f t="shared" si="3"/>
        <v>2</v>
      </c>
      <c r="T27" s="17">
        <f t="shared" si="4"/>
        <v>1</v>
      </c>
      <c r="U27" s="26" t="s">
        <v>96</v>
      </c>
      <c r="V27" s="16" t="e">
        <f t="shared" si="5"/>
        <v>#DIV/0!</v>
      </c>
      <c r="W27" s="16" t="e">
        <f t="shared" si="6"/>
        <v>#DIV/0!</v>
      </c>
      <c r="X27" s="16" t="e">
        <f t="shared" si="7"/>
        <v>#DIV/0!</v>
      </c>
    </row>
    <row r="28" spans="1:24" ht="36" x14ac:dyDescent="0.2">
      <c r="A28" s="12">
        <v>9</v>
      </c>
      <c r="B28" s="27" t="s">
        <v>62</v>
      </c>
      <c r="C28" s="28"/>
      <c r="D28" s="13" t="s">
        <v>63</v>
      </c>
      <c r="E28" s="13">
        <v>2</v>
      </c>
      <c r="F28" s="1">
        <f t="shared" si="0"/>
        <v>0</v>
      </c>
      <c r="G28" s="1">
        <f t="shared" si="1"/>
        <v>0</v>
      </c>
      <c r="H28" s="14">
        <f t="shared" si="2"/>
        <v>60</v>
      </c>
      <c r="I28" s="14">
        <f t="shared" si="2"/>
        <v>530</v>
      </c>
      <c r="J28" s="12">
        <v>30</v>
      </c>
      <c r="K28" s="15">
        <v>218</v>
      </c>
      <c r="L28" s="12">
        <v>30</v>
      </c>
      <c r="M28" s="15">
        <v>312</v>
      </c>
      <c r="N28" s="12"/>
      <c r="O28" s="16"/>
      <c r="P28" s="12"/>
      <c r="Q28" s="16"/>
      <c r="R28" s="17">
        <f t="shared" si="3"/>
        <v>60</v>
      </c>
      <c r="S28" s="17">
        <f t="shared" si="3"/>
        <v>530</v>
      </c>
      <c r="T28" s="17">
        <f t="shared" si="4"/>
        <v>470</v>
      </c>
      <c r="U28" s="26" t="s">
        <v>94</v>
      </c>
      <c r="V28" s="16">
        <f t="shared" si="5"/>
        <v>1040</v>
      </c>
      <c r="W28" s="16" t="e">
        <f t="shared" si="6"/>
        <v>#DIV/0!</v>
      </c>
      <c r="X28" s="16" t="e">
        <f t="shared" si="7"/>
        <v>#DIV/0!</v>
      </c>
    </row>
    <row r="29" spans="1:24" ht="36" x14ac:dyDescent="0.2">
      <c r="A29" s="12">
        <v>10</v>
      </c>
      <c r="B29" s="27" t="s">
        <v>64</v>
      </c>
      <c r="C29" s="28"/>
      <c r="D29" s="13" t="s">
        <v>58</v>
      </c>
      <c r="E29" s="13">
        <v>1</v>
      </c>
      <c r="F29" s="1">
        <f t="shared" si="0"/>
        <v>0</v>
      </c>
      <c r="G29" s="1">
        <f t="shared" si="1"/>
        <v>0</v>
      </c>
      <c r="H29" s="14">
        <f t="shared" si="2"/>
        <v>2</v>
      </c>
      <c r="I29" s="14">
        <f t="shared" si="2"/>
        <v>3</v>
      </c>
      <c r="J29" s="12">
        <v>1</v>
      </c>
      <c r="K29" s="15">
        <v>0</v>
      </c>
      <c r="L29" s="12">
        <v>1</v>
      </c>
      <c r="M29" s="15">
        <v>3</v>
      </c>
      <c r="N29" s="12"/>
      <c r="O29" s="16"/>
      <c r="P29" s="12"/>
      <c r="Q29" s="16"/>
      <c r="R29" s="17">
        <f t="shared" si="3"/>
        <v>2</v>
      </c>
      <c r="S29" s="17">
        <f t="shared" si="3"/>
        <v>3</v>
      </c>
      <c r="T29" s="17">
        <f t="shared" si="4"/>
        <v>1</v>
      </c>
      <c r="U29" s="26" t="s">
        <v>94</v>
      </c>
      <c r="V29" s="16">
        <f t="shared" si="5"/>
        <v>300</v>
      </c>
      <c r="W29" s="16" t="e">
        <f t="shared" si="6"/>
        <v>#DIV/0!</v>
      </c>
      <c r="X29" s="16">
        <v>0</v>
      </c>
    </row>
    <row r="30" spans="1:24" ht="36" x14ac:dyDescent="0.2">
      <c r="A30" s="12">
        <v>11</v>
      </c>
      <c r="B30" s="27" t="s">
        <v>65</v>
      </c>
      <c r="C30" s="28"/>
      <c r="D30" s="13" t="s">
        <v>66</v>
      </c>
      <c r="E30" s="13">
        <v>1</v>
      </c>
      <c r="F30" s="1">
        <f t="shared" si="0"/>
        <v>0</v>
      </c>
      <c r="G30" s="1">
        <f t="shared" si="1"/>
        <v>0</v>
      </c>
      <c r="H30" s="14">
        <f t="shared" si="2"/>
        <v>2</v>
      </c>
      <c r="I30" s="14">
        <f t="shared" si="2"/>
        <v>0</v>
      </c>
      <c r="J30" s="12">
        <v>1</v>
      </c>
      <c r="K30" s="15">
        <v>0</v>
      </c>
      <c r="L30" s="12">
        <v>1</v>
      </c>
      <c r="M30" s="15">
        <v>0</v>
      </c>
      <c r="N30" s="12"/>
      <c r="O30" s="16"/>
      <c r="P30" s="12"/>
      <c r="Q30" s="16"/>
      <c r="R30" s="17">
        <f t="shared" si="3"/>
        <v>2</v>
      </c>
      <c r="S30" s="17">
        <f t="shared" si="3"/>
        <v>0</v>
      </c>
      <c r="T30" s="17">
        <f t="shared" si="4"/>
        <v>-2</v>
      </c>
      <c r="U30" s="26" t="s">
        <v>97</v>
      </c>
      <c r="V30" s="16">
        <f t="shared" si="5"/>
        <v>0</v>
      </c>
      <c r="W30" s="16" t="e">
        <f t="shared" si="6"/>
        <v>#DIV/0!</v>
      </c>
      <c r="X30" s="16">
        <v>0</v>
      </c>
    </row>
    <row r="31" spans="1:24" ht="36" x14ac:dyDescent="0.2">
      <c r="A31" s="12">
        <v>12</v>
      </c>
      <c r="B31" s="27" t="s">
        <v>67</v>
      </c>
      <c r="C31" s="28"/>
      <c r="D31" s="13" t="s">
        <v>39</v>
      </c>
      <c r="E31" s="13">
        <v>1</v>
      </c>
      <c r="F31" s="1">
        <f t="shared" si="0"/>
        <v>0</v>
      </c>
      <c r="G31" s="1">
        <f t="shared" si="1"/>
        <v>0</v>
      </c>
      <c r="H31" s="14">
        <f t="shared" si="2"/>
        <v>1</v>
      </c>
      <c r="I31" s="14">
        <f t="shared" si="2"/>
        <v>0</v>
      </c>
      <c r="J31" s="12">
        <v>1</v>
      </c>
      <c r="K31" s="15">
        <v>0</v>
      </c>
      <c r="L31" s="12">
        <v>0</v>
      </c>
      <c r="M31" s="15">
        <v>0</v>
      </c>
      <c r="N31" s="12"/>
      <c r="O31" s="16"/>
      <c r="P31" s="12"/>
      <c r="Q31" s="16"/>
      <c r="R31" s="17">
        <f t="shared" si="3"/>
        <v>1</v>
      </c>
      <c r="S31" s="17">
        <f t="shared" si="3"/>
        <v>0</v>
      </c>
      <c r="T31" s="17">
        <f t="shared" si="4"/>
        <v>-1</v>
      </c>
      <c r="U31" s="26" t="s">
        <v>97</v>
      </c>
      <c r="V31" s="16" t="e">
        <f t="shared" si="5"/>
        <v>#DIV/0!</v>
      </c>
      <c r="W31" s="16" t="e">
        <f t="shared" si="6"/>
        <v>#DIV/0!</v>
      </c>
      <c r="X31" s="16">
        <v>0</v>
      </c>
    </row>
    <row r="32" spans="1:24" ht="36" x14ac:dyDescent="0.2">
      <c r="A32" s="12">
        <v>13</v>
      </c>
      <c r="B32" s="27" t="s">
        <v>68</v>
      </c>
      <c r="C32" s="28"/>
      <c r="D32" s="13" t="s">
        <v>58</v>
      </c>
      <c r="E32" s="13">
        <v>1</v>
      </c>
      <c r="F32" s="1">
        <f t="shared" si="0"/>
        <v>0</v>
      </c>
      <c r="G32" s="1">
        <f t="shared" si="1"/>
        <v>0</v>
      </c>
      <c r="H32" s="14">
        <f t="shared" si="2"/>
        <v>2</v>
      </c>
      <c r="I32" s="14">
        <f t="shared" si="2"/>
        <v>2</v>
      </c>
      <c r="J32" s="12">
        <v>1</v>
      </c>
      <c r="K32" s="15">
        <v>1</v>
      </c>
      <c r="L32" s="12">
        <v>1</v>
      </c>
      <c r="M32" s="15">
        <v>1</v>
      </c>
      <c r="N32" s="12"/>
      <c r="O32" s="16"/>
      <c r="P32" s="12"/>
      <c r="Q32" s="16"/>
      <c r="R32" s="17">
        <f t="shared" si="3"/>
        <v>2</v>
      </c>
      <c r="S32" s="17">
        <f t="shared" si="3"/>
        <v>2</v>
      </c>
      <c r="T32" s="17">
        <f t="shared" si="4"/>
        <v>0</v>
      </c>
      <c r="U32" s="26" t="s">
        <v>95</v>
      </c>
      <c r="V32" s="16">
        <f t="shared" si="5"/>
        <v>100</v>
      </c>
      <c r="W32" s="16" t="e">
        <f t="shared" si="6"/>
        <v>#DIV/0!</v>
      </c>
      <c r="X32" s="16" t="e">
        <f t="shared" si="7"/>
        <v>#DIV/0!</v>
      </c>
    </row>
    <row r="33" spans="1:24" ht="36" x14ac:dyDescent="0.2">
      <c r="A33" s="12">
        <v>14</v>
      </c>
      <c r="B33" s="27" t="s">
        <v>69</v>
      </c>
      <c r="C33" s="28"/>
      <c r="D33" s="13" t="s">
        <v>70</v>
      </c>
      <c r="E33" s="13">
        <v>1</v>
      </c>
      <c r="F33" s="1">
        <f t="shared" si="0"/>
        <v>0</v>
      </c>
      <c r="G33" s="1">
        <f t="shared" si="1"/>
        <v>0</v>
      </c>
      <c r="H33" s="14">
        <f t="shared" si="2"/>
        <v>3</v>
      </c>
      <c r="I33" s="14">
        <f t="shared" si="2"/>
        <v>4</v>
      </c>
      <c r="J33" s="12">
        <v>2</v>
      </c>
      <c r="K33" s="15">
        <v>1</v>
      </c>
      <c r="L33" s="12">
        <v>1</v>
      </c>
      <c r="M33" s="15">
        <v>3</v>
      </c>
      <c r="N33" s="12"/>
      <c r="O33" s="16"/>
      <c r="P33" s="12"/>
      <c r="Q33" s="16"/>
      <c r="R33" s="17">
        <f t="shared" si="3"/>
        <v>3</v>
      </c>
      <c r="S33" s="17">
        <f t="shared" si="3"/>
        <v>4</v>
      </c>
      <c r="T33" s="17">
        <f t="shared" si="4"/>
        <v>1</v>
      </c>
      <c r="U33" s="26" t="s">
        <v>95</v>
      </c>
      <c r="V33" s="16">
        <f t="shared" si="5"/>
        <v>300</v>
      </c>
      <c r="W33" s="16" t="e">
        <f t="shared" si="6"/>
        <v>#DIV/0!</v>
      </c>
      <c r="X33" s="16" t="e">
        <f t="shared" si="7"/>
        <v>#DIV/0!</v>
      </c>
    </row>
    <row r="34" spans="1:24" ht="36" x14ac:dyDescent="0.2">
      <c r="A34" s="12">
        <v>15</v>
      </c>
      <c r="B34" s="27" t="s">
        <v>71</v>
      </c>
      <c r="C34" s="28"/>
      <c r="D34" s="13" t="s">
        <v>72</v>
      </c>
      <c r="E34" s="13">
        <v>1</v>
      </c>
      <c r="F34" s="1">
        <f t="shared" si="0"/>
        <v>0</v>
      </c>
      <c r="G34" s="1">
        <f t="shared" si="1"/>
        <v>0</v>
      </c>
      <c r="H34" s="14">
        <f t="shared" si="2"/>
        <v>1</v>
      </c>
      <c r="I34" s="14">
        <f t="shared" si="2"/>
        <v>0</v>
      </c>
      <c r="J34" s="12">
        <v>1</v>
      </c>
      <c r="K34" s="15">
        <v>0</v>
      </c>
      <c r="L34" s="12">
        <v>0</v>
      </c>
      <c r="M34" s="15">
        <v>0</v>
      </c>
      <c r="N34" s="12"/>
      <c r="O34" s="16"/>
      <c r="P34" s="12"/>
      <c r="Q34" s="16"/>
      <c r="R34" s="17">
        <f t="shared" si="3"/>
        <v>1</v>
      </c>
      <c r="S34" s="17">
        <f t="shared" si="3"/>
        <v>0</v>
      </c>
      <c r="T34" s="17">
        <f t="shared" si="4"/>
        <v>-1</v>
      </c>
      <c r="U34" s="26" t="s">
        <v>97</v>
      </c>
      <c r="V34" s="16" t="e">
        <f t="shared" si="5"/>
        <v>#DIV/0!</v>
      </c>
      <c r="W34" s="16" t="e">
        <f t="shared" si="6"/>
        <v>#DIV/0!</v>
      </c>
      <c r="X34" s="16">
        <v>0</v>
      </c>
    </row>
    <row r="35" spans="1:24" ht="36" x14ac:dyDescent="0.2">
      <c r="A35" s="12">
        <v>16</v>
      </c>
      <c r="B35" s="27" t="s">
        <v>73</v>
      </c>
      <c r="C35" s="28"/>
      <c r="D35" s="13" t="s">
        <v>74</v>
      </c>
      <c r="E35" s="13">
        <v>1</v>
      </c>
      <c r="F35" s="1">
        <f t="shared" si="0"/>
        <v>0</v>
      </c>
      <c r="G35" s="1">
        <f t="shared" si="1"/>
        <v>0</v>
      </c>
      <c r="H35" s="14">
        <f t="shared" si="2"/>
        <v>1</v>
      </c>
      <c r="I35" s="14">
        <f t="shared" si="2"/>
        <v>0</v>
      </c>
      <c r="J35" s="12">
        <v>1</v>
      </c>
      <c r="K35" s="15">
        <v>0</v>
      </c>
      <c r="L35" s="12">
        <v>0</v>
      </c>
      <c r="M35" s="15">
        <v>0</v>
      </c>
      <c r="N35" s="12"/>
      <c r="O35" s="16"/>
      <c r="P35" s="12"/>
      <c r="Q35" s="16"/>
      <c r="R35" s="17">
        <f t="shared" si="3"/>
        <v>1</v>
      </c>
      <c r="S35" s="17">
        <f t="shared" si="3"/>
        <v>0</v>
      </c>
      <c r="T35" s="17">
        <f t="shared" si="4"/>
        <v>-1</v>
      </c>
      <c r="U35" s="26" t="s">
        <v>97</v>
      </c>
      <c r="V35" s="16" t="e">
        <f t="shared" si="5"/>
        <v>#DIV/0!</v>
      </c>
      <c r="W35" s="16" t="e">
        <f t="shared" si="6"/>
        <v>#DIV/0!</v>
      </c>
      <c r="X35" s="16">
        <v>0</v>
      </c>
    </row>
    <row r="36" spans="1:24" ht="36" x14ac:dyDescent="0.2">
      <c r="A36" s="12">
        <v>17</v>
      </c>
      <c r="B36" s="27" t="s">
        <v>75</v>
      </c>
      <c r="C36" s="28"/>
      <c r="D36" s="13" t="s">
        <v>45</v>
      </c>
      <c r="E36" s="13">
        <v>7</v>
      </c>
      <c r="F36" s="1">
        <f t="shared" si="0"/>
        <v>0</v>
      </c>
      <c r="G36" s="1">
        <f t="shared" si="1"/>
        <v>0</v>
      </c>
      <c r="H36" s="14">
        <f t="shared" si="2"/>
        <v>120</v>
      </c>
      <c r="I36" s="14">
        <f t="shared" si="2"/>
        <v>187</v>
      </c>
      <c r="J36" s="12">
        <v>60</v>
      </c>
      <c r="K36" s="15">
        <v>73</v>
      </c>
      <c r="L36" s="12">
        <v>60</v>
      </c>
      <c r="M36" s="15">
        <v>114</v>
      </c>
      <c r="N36" s="12"/>
      <c r="O36" s="16"/>
      <c r="P36" s="12"/>
      <c r="Q36" s="16"/>
      <c r="R36" s="17">
        <f t="shared" si="3"/>
        <v>120</v>
      </c>
      <c r="S36" s="17">
        <f t="shared" si="3"/>
        <v>187</v>
      </c>
      <c r="T36" s="17">
        <f t="shared" si="4"/>
        <v>67</v>
      </c>
      <c r="U36" s="26" t="s">
        <v>94</v>
      </c>
      <c r="V36" s="16">
        <f t="shared" si="5"/>
        <v>190</v>
      </c>
      <c r="W36" s="16" t="e">
        <f t="shared" si="6"/>
        <v>#DIV/0!</v>
      </c>
      <c r="X36" s="16" t="e">
        <f t="shared" si="7"/>
        <v>#DIV/0!</v>
      </c>
    </row>
    <row r="37" spans="1:24" ht="36" x14ac:dyDescent="0.2">
      <c r="A37" s="12">
        <v>18</v>
      </c>
      <c r="B37" s="27" t="s">
        <v>76</v>
      </c>
      <c r="C37" s="28"/>
      <c r="D37" s="13" t="s">
        <v>77</v>
      </c>
      <c r="E37" s="13">
        <v>7</v>
      </c>
      <c r="F37" s="1">
        <f t="shared" si="0"/>
        <v>0</v>
      </c>
      <c r="G37" s="1">
        <f t="shared" si="1"/>
        <v>0</v>
      </c>
      <c r="H37" s="14">
        <f t="shared" si="2"/>
        <v>60</v>
      </c>
      <c r="I37" s="14">
        <f t="shared" si="2"/>
        <v>129</v>
      </c>
      <c r="J37" s="12">
        <v>30</v>
      </c>
      <c r="K37" s="15">
        <v>68</v>
      </c>
      <c r="L37" s="12">
        <v>30</v>
      </c>
      <c r="M37" s="15">
        <v>61</v>
      </c>
      <c r="N37" s="12"/>
      <c r="O37" s="16"/>
      <c r="P37" s="12"/>
      <c r="Q37" s="16"/>
      <c r="R37" s="17">
        <f t="shared" si="3"/>
        <v>60</v>
      </c>
      <c r="S37" s="17">
        <f t="shared" si="3"/>
        <v>129</v>
      </c>
      <c r="T37" s="17">
        <f t="shared" si="4"/>
        <v>69</v>
      </c>
      <c r="U37" s="26" t="s">
        <v>94</v>
      </c>
      <c r="V37" s="16">
        <f t="shared" si="5"/>
        <v>203.33333333333331</v>
      </c>
      <c r="W37" s="16" t="e">
        <f t="shared" si="6"/>
        <v>#DIV/0!</v>
      </c>
      <c r="X37" s="16" t="e">
        <f t="shared" si="7"/>
        <v>#DIV/0!</v>
      </c>
    </row>
    <row r="38" spans="1:24" ht="36" x14ac:dyDescent="0.2">
      <c r="A38" s="12">
        <v>19</v>
      </c>
      <c r="B38" s="27" t="s">
        <v>78</v>
      </c>
      <c r="C38" s="28"/>
      <c r="D38" s="13" t="s">
        <v>79</v>
      </c>
      <c r="E38" s="13">
        <v>7</v>
      </c>
      <c r="F38" s="1">
        <f t="shared" si="0"/>
        <v>0</v>
      </c>
      <c r="G38" s="1">
        <f t="shared" si="1"/>
        <v>0</v>
      </c>
      <c r="H38" s="14">
        <f t="shared" si="2"/>
        <v>225</v>
      </c>
      <c r="I38" s="14">
        <f t="shared" si="2"/>
        <v>490</v>
      </c>
      <c r="J38" s="12">
        <v>125</v>
      </c>
      <c r="K38" s="15">
        <v>202</v>
      </c>
      <c r="L38" s="12">
        <v>100</v>
      </c>
      <c r="M38" s="15">
        <v>288</v>
      </c>
      <c r="N38" s="12"/>
      <c r="O38" s="16"/>
      <c r="P38" s="12"/>
      <c r="Q38" s="16"/>
      <c r="R38" s="17">
        <f t="shared" si="3"/>
        <v>225</v>
      </c>
      <c r="S38" s="17">
        <f t="shared" si="3"/>
        <v>490</v>
      </c>
      <c r="T38" s="17">
        <f t="shared" si="4"/>
        <v>265</v>
      </c>
      <c r="U38" s="26" t="s">
        <v>94</v>
      </c>
      <c r="V38" s="16">
        <f t="shared" si="5"/>
        <v>288</v>
      </c>
      <c r="W38" s="16" t="e">
        <f t="shared" si="6"/>
        <v>#DIV/0!</v>
      </c>
      <c r="X38" s="16" t="e">
        <f t="shared" si="7"/>
        <v>#DIV/0!</v>
      </c>
    </row>
    <row r="39" spans="1:24" ht="36" x14ac:dyDescent="0.2">
      <c r="A39" s="12">
        <v>20</v>
      </c>
      <c r="B39" s="27" t="s">
        <v>80</v>
      </c>
      <c r="C39" s="28"/>
      <c r="D39" s="13" t="s">
        <v>81</v>
      </c>
      <c r="E39" s="13">
        <v>3</v>
      </c>
      <c r="F39" s="1">
        <f t="shared" si="0"/>
        <v>0</v>
      </c>
      <c r="G39" s="1">
        <f t="shared" si="1"/>
        <v>0</v>
      </c>
      <c r="H39" s="14">
        <f t="shared" si="2"/>
        <v>40</v>
      </c>
      <c r="I39" s="14">
        <f t="shared" si="2"/>
        <v>20</v>
      </c>
      <c r="J39" s="12">
        <v>20</v>
      </c>
      <c r="K39" s="15">
        <v>8</v>
      </c>
      <c r="L39" s="12">
        <v>20</v>
      </c>
      <c r="M39" s="15">
        <v>12</v>
      </c>
      <c r="N39" s="12"/>
      <c r="O39" s="16"/>
      <c r="P39" s="12"/>
      <c r="Q39" s="16"/>
      <c r="R39" s="17">
        <f t="shared" si="3"/>
        <v>40</v>
      </c>
      <c r="S39" s="17">
        <f t="shared" si="3"/>
        <v>20</v>
      </c>
      <c r="T39" s="17">
        <f t="shared" si="4"/>
        <v>-20</v>
      </c>
      <c r="U39" s="26" t="s">
        <v>97</v>
      </c>
      <c r="V39" s="16">
        <f t="shared" si="5"/>
        <v>60</v>
      </c>
      <c r="W39" s="16" t="e">
        <f t="shared" si="6"/>
        <v>#DIV/0!</v>
      </c>
      <c r="X39" s="16" t="e">
        <f t="shared" si="7"/>
        <v>#DIV/0!</v>
      </c>
    </row>
    <row r="40" spans="1:24" ht="36" x14ac:dyDescent="0.2">
      <c r="A40" s="12">
        <v>21</v>
      </c>
      <c r="B40" s="27" t="s">
        <v>82</v>
      </c>
      <c r="C40" s="28"/>
      <c r="D40" s="13" t="s">
        <v>79</v>
      </c>
      <c r="E40" s="13">
        <v>7</v>
      </c>
      <c r="F40" s="1">
        <f t="shared" si="0"/>
        <v>0</v>
      </c>
      <c r="G40" s="1">
        <f t="shared" si="1"/>
        <v>0</v>
      </c>
      <c r="H40" s="14">
        <f t="shared" si="2"/>
        <v>90</v>
      </c>
      <c r="I40" s="14">
        <f t="shared" si="2"/>
        <v>88</v>
      </c>
      <c r="J40" s="12">
        <v>50</v>
      </c>
      <c r="K40" s="15">
        <v>56</v>
      </c>
      <c r="L40" s="12">
        <v>40</v>
      </c>
      <c r="M40" s="15">
        <v>32</v>
      </c>
      <c r="N40" s="12"/>
      <c r="O40" s="16"/>
      <c r="P40" s="12"/>
      <c r="Q40" s="16"/>
      <c r="R40" s="17">
        <f t="shared" si="3"/>
        <v>90</v>
      </c>
      <c r="S40" s="17">
        <f t="shared" si="3"/>
        <v>88</v>
      </c>
      <c r="T40" s="17">
        <f t="shared" si="4"/>
        <v>-2</v>
      </c>
      <c r="U40" s="26" t="s">
        <v>97</v>
      </c>
      <c r="V40" s="16">
        <f t="shared" si="5"/>
        <v>80</v>
      </c>
      <c r="W40" s="16" t="e">
        <f t="shared" si="6"/>
        <v>#DIV/0!</v>
      </c>
      <c r="X40" s="16" t="e">
        <f t="shared" si="7"/>
        <v>#DIV/0!</v>
      </c>
    </row>
    <row r="41" spans="1:24" ht="36" x14ac:dyDescent="0.2">
      <c r="A41" s="12">
        <v>22</v>
      </c>
      <c r="B41" s="27" t="s">
        <v>83</v>
      </c>
      <c r="C41" s="28"/>
      <c r="D41" s="13" t="s">
        <v>45</v>
      </c>
      <c r="E41" s="13">
        <v>7</v>
      </c>
      <c r="F41" s="1">
        <f t="shared" si="0"/>
        <v>0</v>
      </c>
      <c r="G41" s="1">
        <f t="shared" si="1"/>
        <v>0</v>
      </c>
      <c r="H41" s="14">
        <f t="shared" si="2"/>
        <v>40</v>
      </c>
      <c r="I41" s="14">
        <f t="shared" si="2"/>
        <v>95</v>
      </c>
      <c r="J41" s="12">
        <v>20</v>
      </c>
      <c r="K41" s="15">
        <v>58</v>
      </c>
      <c r="L41" s="12">
        <v>20</v>
      </c>
      <c r="M41" s="15">
        <v>37</v>
      </c>
      <c r="N41" s="12"/>
      <c r="O41" s="16"/>
      <c r="P41" s="12"/>
      <c r="Q41" s="16"/>
      <c r="R41" s="17">
        <f t="shared" si="3"/>
        <v>40</v>
      </c>
      <c r="S41" s="17">
        <f t="shared" si="3"/>
        <v>95</v>
      </c>
      <c r="T41" s="17">
        <f t="shared" si="4"/>
        <v>55</v>
      </c>
      <c r="U41" s="26" t="s">
        <v>94</v>
      </c>
      <c r="V41" s="16">
        <f t="shared" si="5"/>
        <v>185</v>
      </c>
      <c r="W41" s="16" t="e">
        <f t="shared" si="6"/>
        <v>#DIV/0!</v>
      </c>
      <c r="X41" s="16" t="e">
        <f t="shared" si="7"/>
        <v>#DIV/0!</v>
      </c>
    </row>
    <row r="42" spans="1:24" ht="36" x14ac:dyDescent="0.2">
      <c r="A42" s="12">
        <v>23</v>
      </c>
      <c r="B42" s="27" t="s">
        <v>84</v>
      </c>
      <c r="C42" s="28"/>
      <c r="D42" s="18" t="s">
        <v>85</v>
      </c>
      <c r="E42" s="13">
        <v>6</v>
      </c>
      <c r="F42" s="1">
        <f t="shared" si="0"/>
        <v>0</v>
      </c>
      <c r="G42" s="1">
        <f t="shared" si="1"/>
        <v>0</v>
      </c>
      <c r="H42" s="14">
        <f t="shared" si="2"/>
        <v>160</v>
      </c>
      <c r="I42" s="14">
        <f t="shared" si="2"/>
        <v>151</v>
      </c>
      <c r="J42" s="12">
        <v>80</v>
      </c>
      <c r="K42" s="15">
        <v>72</v>
      </c>
      <c r="L42" s="12">
        <v>80</v>
      </c>
      <c r="M42" s="15">
        <v>79</v>
      </c>
      <c r="N42" s="12"/>
      <c r="O42" s="16"/>
      <c r="P42" s="12"/>
      <c r="Q42" s="16"/>
      <c r="R42" s="17">
        <f t="shared" si="3"/>
        <v>160</v>
      </c>
      <c r="S42" s="17">
        <f t="shared" si="3"/>
        <v>151</v>
      </c>
      <c r="T42" s="17">
        <f t="shared" si="4"/>
        <v>-9</v>
      </c>
      <c r="U42" s="26" t="s">
        <v>97</v>
      </c>
      <c r="V42" s="16">
        <f t="shared" si="5"/>
        <v>98.75</v>
      </c>
      <c r="W42" s="16" t="e">
        <f t="shared" si="6"/>
        <v>#DIV/0!</v>
      </c>
      <c r="X42" s="16" t="e">
        <f t="shared" si="7"/>
        <v>#DIV/0!</v>
      </c>
    </row>
    <row r="43" spans="1:24" ht="36" x14ac:dyDescent="0.2">
      <c r="A43" s="12">
        <v>24</v>
      </c>
      <c r="B43" s="27" t="s">
        <v>86</v>
      </c>
      <c r="C43" s="28"/>
      <c r="D43" s="13" t="s">
        <v>87</v>
      </c>
      <c r="E43" s="13">
        <v>1</v>
      </c>
      <c r="F43" s="1">
        <f t="shared" si="0"/>
        <v>0</v>
      </c>
      <c r="G43" s="1">
        <f t="shared" si="1"/>
        <v>0</v>
      </c>
      <c r="H43" s="14">
        <f t="shared" si="2"/>
        <v>0</v>
      </c>
      <c r="I43" s="14">
        <f t="shared" si="2"/>
        <v>0</v>
      </c>
      <c r="J43" s="12">
        <v>0</v>
      </c>
      <c r="K43" s="15">
        <v>0</v>
      </c>
      <c r="L43" s="12">
        <v>0</v>
      </c>
      <c r="M43" s="15">
        <v>0</v>
      </c>
      <c r="N43" s="12"/>
      <c r="O43" s="16"/>
      <c r="P43" s="12"/>
      <c r="Q43" s="16"/>
      <c r="R43" s="17">
        <f t="shared" si="3"/>
        <v>0</v>
      </c>
      <c r="S43" s="17">
        <f t="shared" si="3"/>
        <v>0</v>
      </c>
      <c r="T43" s="17">
        <f t="shared" si="4"/>
        <v>0</v>
      </c>
      <c r="U43" s="26" t="s">
        <v>97</v>
      </c>
      <c r="V43" s="16" t="e">
        <f t="shared" si="5"/>
        <v>#DIV/0!</v>
      </c>
      <c r="W43" s="16" t="e">
        <f t="shared" si="6"/>
        <v>#DIV/0!</v>
      </c>
      <c r="X43" s="16">
        <v>0</v>
      </c>
    </row>
    <row r="44" spans="1:24" ht="24" x14ac:dyDescent="0.2">
      <c r="A44" s="12">
        <v>25</v>
      </c>
      <c r="B44" s="27" t="s">
        <v>88</v>
      </c>
      <c r="C44" s="28"/>
      <c r="D44" s="13" t="s">
        <v>79</v>
      </c>
      <c r="E44" s="13">
        <v>1</v>
      </c>
      <c r="F44" s="1">
        <f t="shared" si="0"/>
        <v>0</v>
      </c>
      <c r="G44" s="1">
        <f t="shared" si="1"/>
        <v>0</v>
      </c>
      <c r="H44" s="14">
        <f t="shared" si="2"/>
        <v>2</v>
      </c>
      <c r="I44" s="14">
        <f t="shared" si="2"/>
        <v>0</v>
      </c>
      <c r="J44" s="12">
        <v>1</v>
      </c>
      <c r="K44" s="15">
        <v>0</v>
      </c>
      <c r="L44" s="12">
        <v>1</v>
      </c>
      <c r="M44" s="15">
        <v>0</v>
      </c>
      <c r="N44" s="12"/>
      <c r="O44" s="16"/>
      <c r="P44" s="12"/>
      <c r="Q44" s="16"/>
      <c r="R44" s="17">
        <f t="shared" si="3"/>
        <v>2</v>
      </c>
      <c r="S44" s="17">
        <f t="shared" si="3"/>
        <v>0</v>
      </c>
      <c r="T44" s="17">
        <f t="shared" si="4"/>
        <v>-2</v>
      </c>
      <c r="U44" s="26" t="s">
        <v>98</v>
      </c>
      <c r="V44" s="16">
        <f t="shared" si="5"/>
        <v>0</v>
      </c>
      <c r="W44" s="16" t="e">
        <f t="shared" si="6"/>
        <v>#DIV/0!</v>
      </c>
      <c r="X44" s="16">
        <v>0</v>
      </c>
    </row>
    <row r="45" spans="1:24" ht="36" x14ac:dyDescent="0.2">
      <c r="A45" s="12">
        <v>26</v>
      </c>
      <c r="B45" s="27" t="s">
        <v>89</v>
      </c>
      <c r="C45" s="28"/>
      <c r="D45" s="13" t="s">
        <v>87</v>
      </c>
      <c r="E45" s="13">
        <v>5</v>
      </c>
      <c r="F45" s="1">
        <f t="shared" si="0"/>
        <v>0</v>
      </c>
      <c r="G45" s="1">
        <f t="shared" si="1"/>
        <v>0</v>
      </c>
      <c r="H45" s="14">
        <f t="shared" si="2"/>
        <v>22</v>
      </c>
      <c r="I45" s="14">
        <f t="shared" si="2"/>
        <v>73</v>
      </c>
      <c r="J45" s="12">
        <v>15</v>
      </c>
      <c r="K45" s="15">
        <v>61</v>
      </c>
      <c r="L45" s="12">
        <v>7</v>
      </c>
      <c r="M45" s="15">
        <v>12</v>
      </c>
      <c r="N45" s="12"/>
      <c r="O45" s="16"/>
      <c r="P45" s="12"/>
      <c r="Q45" s="16"/>
      <c r="R45" s="17">
        <f t="shared" si="3"/>
        <v>22</v>
      </c>
      <c r="S45" s="17">
        <f t="shared" si="3"/>
        <v>73</v>
      </c>
      <c r="T45" s="17">
        <f t="shared" si="4"/>
        <v>51</v>
      </c>
      <c r="U45" s="26" t="s">
        <v>97</v>
      </c>
      <c r="V45" s="16">
        <f t="shared" si="5"/>
        <v>171.42857142857142</v>
      </c>
      <c r="W45" s="16" t="e">
        <f t="shared" si="6"/>
        <v>#DIV/0!</v>
      </c>
      <c r="X45" s="16" t="e">
        <f t="shared" si="7"/>
        <v>#DIV/0!</v>
      </c>
    </row>
    <row r="46" spans="1:24" ht="36" x14ac:dyDescent="0.2">
      <c r="A46" s="12">
        <v>27</v>
      </c>
      <c r="B46" s="27" t="s">
        <v>90</v>
      </c>
      <c r="C46" s="28"/>
      <c r="D46" s="18" t="s">
        <v>91</v>
      </c>
      <c r="E46" s="13">
        <v>7</v>
      </c>
      <c r="F46" s="1">
        <f t="shared" si="0"/>
        <v>0</v>
      </c>
      <c r="G46" s="1">
        <f t="shared" si="1"/>
        <v>0</v>
      </c>
      <c r="H46" s="14">
        <f t="shared" si="2"/>
        <v>30</v>
      </c>
      <c r="I46" s="14">
        <f t="shared" si="2"/>
        <v>59</v>
      </c>
      <c r="J46" s="12">
        <v>15</v>
      </c>
      <c r="K46" s="15">
        <v>38</v>
      </c>
      <c r="L46" s="12">
        <v>15</v>
      </c>
      <c r="M46" s="15">
        <v>21</v>
      </c>
      <c r="N46" s="12"/>
      <c r="O46" s="16"/>
      <c r="P46" s="12"/>
      <c r="Q46" s="16"/>
      <c r="R46" s="17">
        <f t="shared" si="3"/>
        <v>30</v>
      </c>
      <c r="S46" s="17">
        <f t="shared" si="3"/>
        <v>59</v>
      </c>
      <c r="T46" s="17">
        <f t="shared" si="4"/>
        <v>29</v>
      </c>
      <c r="U46" s="26" t="s">
        <v>94</v>
      </c>
      <c r="V46" s="16">
        <f t="shared" si="5"/>
        <v>140</v>
      </c>
      <c r="W46" s="16" t="e">
        <f t="shared" si="6"/>
        <v>#DIV/0!</v>
      </c>
      <c r="X46" s="16" t="e">
        <f t="shared" si="7"/>
        <v>#DIV/0!</v>
      </c>
    </row>
    <row r="47" spans="1:24" ht="36" x14ac:dyDescent="0.2">
      <c r="A47" s="12">
        <v>28</v>
      </c>
      <c r="B47" s="27" t="s">
        <v>92</v>
      </c>
      <c r="C47" s="28"/>
      <c r="D47" s="18" t="s">
        <v>91</v>
      </c>
      <c r="E47" s="13">
        <v>7</v>
      </c>
      <c r="F47" s="1">
        <f t="shared" si="0"/>
        <v>0</v>
      </c>
      <c r="G47" s="1">
        <f t="shared" si="1"/>
        <v>0</v>
      </c>
      <c r="H47" s="14">
        <f t="shared" si="2"/>
        <v>30</v>
      </c>
      <c r="I47" s="14">
        <f t="shared" si="2"/>
        <v>25</v>
      </c>
      <c r="J47" s="12">
        <v>15</v>
      </c>
      <c r="K47" s="15">
        <v>12</v>
      </c>
      <c r="L47" s="12">
        <v>15</v>
      </c>
      <c r="M47" s="15">
        <v>13</v>
      </c>
      <c r="N47" s="12"/>
      <c r="O47" s="16"/>
      <c r="P47" s="12"/>
      <c r="Q47" s="16"/>
      <c r="R47" s="17">
        <f t="shared" si="3"/>
        <v>30</v>
      </c>
      <c r="S47" s="17">
        <f t="shared" si="3"/>
        <v>25</v>
      </c>
      <c r="T47" s="17">
        <f t="shared" si="4"/>
        <v>-5</v>
      </c>
      <c r="U47" s="26" t="s">
        <v>97</v>
      </c>
      <c r="V47" s="16">
        <f t="shared" si="5"/>
        <v>86.666666666666671</v>
      </c>
      <c r="W47" s="16" t="e">
        <f t="shared" si="6"/>
        <v>#DIV/0!</v>
      </c>
      <c r="X47" s="16" t="e">
        <f t="shared" si="7"/>
        <v>#DIV/0!</v>
      </c>
    </row>
    <row r="48" spans="1:24" ht="36" x14ac:dyDescent="0.2">
      <c r="A48" s="12">
        <v>29</v>
      </c>
      <c r="B48" s="27" t="s">
        <v>93</v>
      </c>
      <c r="C48" s="28"/>
      <c r="D48" s="18" t="s">
        <v>91</v>
      </c>
      <c r="E48" s="13">
        <v>7</v>
      </c>
      <c r="F48" s="1">
        <f t="shared" si="0"/>
        <v>0</v>
      </c>
      <c r="G48" s="1">
        <f t="shared" si="1"/>
        <v>0</v>
      </c>
      <c r="H48" s="14">
        <f t="shared" si="2"/>
        <v>30</v>
      </c>
      <c r="I48" s="14">
        <f t="shared" si="2"/>
        <v>23</v>
      </c>
      <c r="J48" s="12">
        <v>15</v>
      </c>
      <c r="K48" s="15">
        <v>17</v>
      </c>
      <c r="L48" s="12">
        <v>15</v>
      </c>
      <c r="M48" s="15">
        <v>6</v>
      </c>
      <c r="N48" s="12"/>
      <c r="O48" s="16"/>
      <c r="P48" s="12"/>
      <c r="Q48" s="16"/>
      <c r="R48" s="17">
        <f t="shared" si="3"/>
        <v>30</v>
      </c>
      <c r="S48" s="17">
        <f t="shared" si="3"/>
        <v>23</v>
      </c>
      <c r="T48" s="17">
        <f t="shared" si="4"/>
        <v>-7</v>
      </c>
      <c r="U48" s="26" t="s">
        <v>97</v>
      </c>
      <c r="V48" s="16">
        <f t="shared" si="5"/>
        <v>40</v>
      </c>
      <c r="W48" s="16" t="e">
        <f t="shared" si="6"/>
        <v>#DIV/0!</v>
      </c>
      <c r="X48" s="16" t="e">
        <f t="shared" si="7"/>
        <v>#DIV/0!</v>
      </c>
    </row>
    <row r="49" spans="1:24" x14ac:dyDescent="0.2">
      <c r="A49" s="29" t="s">
        <v>22</v>
      </c>
      <c r="B49" s="30"/>
      <c r="C49" s="31"/>
      <c r="D49" s="13"/>
      <c r="E49" s="13">
        <f>SUM(E20:E48)</f>
        <v>100</v>
      </c>
      <c r="F49" s="19"/>
      <c r="G49" s="20"/>
      <c r="H49" s="13">
        <f t="shared" ref="H49:Q49" si="8">SUM(H20:H45)</f>
        <v>1108</v>
      </c>
      <c r="I49" s="13">
        <f t="shared" si="8"/>
        <v>2330</v>
      </c>
      <c r="J49" s="12">
        <f>SUM(J20:J48)</f>
        <v>631</v>
      </c>
      <c r="K49" s="12">
        <f>SUM(K20:K48)</f>
        <v>1098</v>
      </c>
      <c r="L49" s="13">
        <f>SUM(L20:L48)</f>
        <v>567</v>
      </c>
      <c r="M49" s="13">
        <f>SUM(M20:M48)</f>
        <v>1339</v>
      </c>
      <c r="N49" s="13">
        <f>SUM(N20:N48)</f>
        <v>0</v>
      </c>
      <c r="O49" s="13">
        <f t="shared" si="8"/>
        <v>0</v>
      </c>
      <c r="P49" s="13">
        <f>SUM(P20:P48)</f>
        <v>0</v>
      </c>
      <c r="Q49" s="13">
        <f t="shared" si="8"/>
        <v>0</v>
      </c>
      <c r="R49" s="14">
        <f t="shared" si="3"/>
        <v>1198</v>
      </c>
      <c r="S49" s="14">
        <f t="shared" si="3"/>
        <v>2437</v>
      </c>
      <c r="T49" s="14">
        <f t="shared" si="4"/>
        <v>1239</v>
      </c>
      <c r="U49" s="14"/>
      <c r="V49" s="16">
        <f t="shared" si="5"/>
        <v>236.15520282186949</v>
      </c>
      <c r="W49" s="16" t="e">
        <f t="shared" si="6"/>
        <v>#DIV/0!</v>
      </c>
      <c r="X49" s="16" t="e">
        <f t="shared" si="7"/>
        <v>#DIV/0!</v>
      </c>
    </row>
    <row r="50" spans="1:24" x14ac:dyDescent="0.2">
      <c r="A50" s="10"/>
      <c r="B50" s="10"/>
      <c r="C50" s="10"/>
      <c r="D50" s="10"/>
      <c r="E50" s="10"/>
      <c r="F50" s="2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x14ac:dyDescent="0.2">
      <c r="A51" s="10"/>
      <c r="B51" s="22" t="s">
        <v>23</v>
      </c>
      <c r="C51" s="10"/>
      <c r="D51" s="10"/>
      <c r="E51" s="10"/>
      <c r="F51" s="21"/>
      <c r="G51" s="10"/>
      <c r="H51" s="10" t="s">
        <v>24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</sheetData>
  <mergeCells count="52">
    <mergeCell ref="A6:X6"/>
    <mergeCell ref="A1:X1"/>
    <mergeCell ref="A2:X2"/>
    <mergeCell ref="A3:X3"/>
    <mergeCell ref="A4:X4"/>
    <mergeCell ref="A5:X5"/>
    <mergeCell ref="V18:X18"/>
    <mergeCell ref="B19:C19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B25:C25"/>
    <mergeCell ref="N18:O18"/>
    <mergeCell ref="P18:Q18"/>
    <mergeCell ref="R18:T18"/>
    <mergeCell ref="U18:U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222 08 03 017 07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Paulina Jaramillo</cp:lastModifiedBy>
  <cp:lastPrinted>2025-04-29T00:32:36Z</cp:lastPrinted>
  <dcterms:created xsi:type="dcterms:W3CDTF">2010-04-16T17:39:00Z</dcterms:created>
  <dcterms:modified xsi:type="dcterms:W3CDTF">2025-08-04T16:49:17Z</dcterms:modified>
</cp:coreProperties>
</file>