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PRESUPUESTO DE EGRESOS 2024\"/>
    </mc:Choice>
  </mc:AlternateContent>
  <xr:revisionPtr revIDLastSave="0" documentId="8_{61AE178A-A36E-4BB7-BF70-267B66165A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 1" sheetId="5" r:id="rId1"/>
  </sheets>
  <definedNames>
    <definedName name="_xlnm.Print_Area" localSheetId="0">'hoja 1'!$A$1:$E$106</definedName>
    <definedName name="_xlnm.Print_Titles" localSheetId="0">'hoja 1'!$11:$11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8" i="5" l="1"/>
  <c r="Q99" i="5"/>
  <c r="P105" i="5"/>
  <c r="O105" i="5"/>
  <c r="N105" i="5"/>
  <c r="M105" i="5"/>
  <c r="L105" i="5"/>
  <c r="K105" i="5"/>
  <c r="J105" i="5"/>
  <c r="I105" i="5"/>
  <c r="H105" i="5"/>
  <c r="G105" i="5"/>
  <c r="F105" i="5"/>
  <c r="Q97" i="5"/>
  <c r="Q98" i="5"/>
  <c r="D30" i="5"/>
  <c r="E30" i="5" s="1"/>
  <c r="E98" i="5"/>
  <c r="D99" i="5"/>
  <c r="E101" i="5"/>
  <c r="E102" i="5"/>
  <c r="E103" i="5"/>
  <c r="E104" i="5"/>
  <c r="E100" i="5"/>
  <c r="E94" i="5"/>
  <c r="E60" i="5"/>
  <c r="E61" i="5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59" i="5"/>
  <c r="E25" i="5"/>
  <c r="E26" i="5"/>
  <c r="E27" i="5"/>
  <c r="E28" i="5"/>
  <c r="E29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24" i="5"/>
  <c r="E23" i="5"/>
  <c r="L97" i="5"/>
  <c r="M97" i="5"/>
  <c r="N97" i="5"/>
  <c r="O97" i="5"/>
  <c r="P97" i="5"/>
  <c r="F97" i="5"/>
  <c r="G97" i="5"/>
  <c r="H97" i="5"/>
  <c r="I97" i="5"/>
  <c r="J97" i="5"/>
  <c r="K97" i="5"/>
  <c r="E97" i="5"/>
  <c r="E99" i="5"/>
  <c r="F99" i="5"/>
  <c r="G99" i="5"/>
  <c r="H99" i="5"/>
  <c r="I99" i="5"/>
  <c r="J99" i="5"/>
  <c r="K99" i="5"/>
  <c r="L99" i="5"/>
  <c r="M99" i="5"/>
  <c r="N99" i="5"/>
  <c r="O99" i="5"/>
  <c r="P99" i="5"/>
  <c r="E105" i="5" l="1"/>
  <c r="D20" i="5" l="1"/>
  <c r="D22" i="5" s="1"/>
  <c r="P20" i="5"/>
  <c r="P22" i="5" s="1"/>
  <c r="O20" i="5"/>
  <c r="O22" i="5" s="1"/>
  <c r="N20" i="5"/>
  <c r="N22" i="5" s="1"/>
  <c r="M20" i="5"/>
  <c r="M22" i="5" s="1"/>
  <c r="L20" i="5"/>
  <c r="L22" i="5" s="1"/>
  <c r="K20" i="5"/>
  <c r="K22" i="5" s="1"/>
  <c r="J20" i="5"/>
  <c r="J22" i="5" s="1"/>
  <c r="I20" i="5"/>
  <c r="I22" i="5" s="1"/>
  <c r="H20" i="5"/>
  <c r="H22" i="5" s="1"/>
  <c r="G20" i="5"/>
  <c r="G22" i="5" s="1"/>
  <c r="F20" i="5"/>
  <c r="F22" i="5" s="1"/>
  <c r="E20" i="5"/>
  <c r="E22" i="5" s="1"/>
  <c r="D105" i="5"/>
  <c r="D58" i="5"/>
  <c r="Q104" i="5" l="1"/>
  <c r="R104" i="5" s="1"/>
  <c r="Q91" i="5"/>
  <c r="R91" i="5" s="1"/>
  <c r="Q86" i="5"/>
  <c r="R86" i="5" s="1"/>
  <c r="Q85" i="5"/>
  <c r="R85" i="5" s="1"/>
  <c r="Q82" i="5"/>
  <c r="R82" i="5" s="1"/>
  <c r="Q69" i="5"/>
  <c r="R69" i="5" s="1"/>
  <c r="Q66" i="5"/>
  <c r="R66" i="5" s="1"/>
  <c r="Q64" i="5"/>
  <c r="R64" i="5" s="1"/>
  <c r="Q57" i="5"/>
  <c r="R57" i="5" s="1"/>
  <c r="Q46" i="5"/>
  <c r="R46" i="5" s="1"/>
  <c r="Q20" i="5" l="1"/>
  <c r="R20" i="5" s="1"/>
  <c r="Q61" i="5"/>
  <c r="R61" i="5" s="1"/>
  <c r="Q103" i="5"/>
  <c r="R103" i="5" s="1"/>
  <c r="Q102" i="5"/>
  <c r="R102" i="5" s="1"/>
  <c r="Q101" i="5"/>
  <c r="R101" i="5" s="1"/>
  <c r="Q100" i="5"/>
  <c r="R100" i="5" s="1"/>
  <c r="Q96" i="5"/>
  <c r="Q94" i="5"/>
  <c r="R94" i="5" s="1"/>
  <c r="Q93" i="5"/>
  <c r="R93" i="5" s="1"/>
  <c r="Q92" i="5"/>
  <c r="R92" i="5" s="1"/>
  <c r="Q90" i="5"/>
  <c r="R90" i="5" s="1"/>
  <c r="Q89" i="5"/>
  <c r="R89" i="5" s="1"/>
  <c r="Q88" i="5"/>
  <c r="R88" i="5" s="1"/>
  <c r="Q87" i="5"/>
  <c r="R87" i="5" s="1"/>
  <c r="Q84" i="5"/>
  <c r="R84" i="5" s="1"/>
  <c r="Q83" i="5"/>
  <c r="R83" i="5" s="1"/>
  <c r="Q81" i="5"/>
  <c r="R81" i="5" s="1"/>
  <c r="Q80" i="5"/>
  <c r="R80" i="5" s="1"/>
  <c r="Q79" i="5"/>
  <c r="R79" i="5" s="1"/>
  <c r="Q78" i="5"/>
  <c r="R78" i="5" s="1"/>
  <c r="Q77" i="5"/>
  <c r="R77" i="5" s="1"/>
  <c r="Q76" i="5"/>
  <c r="R76" i="5" s="1"/>
  <c r="Q75" i="5"/>
  <c r="R75" i="5" s="1"/>
  <c r="Q74" i="5"/>
  <c r="R74" i="5" s="1"/>
  <c r="Q73" i="5"/>
  <c r="R73" i="5" s="1"/>
  <c r="Q72" i="5"/>
  <c r="R72" i="5" s="1"/>
  <c r="Q70" i="5"/>
  <c r="R70" i="5" s="1"/>
  <c r="Q68" i="5"/>
  <c r="R68" i="5" s="1"/>
  <c r="Q67" i="5"/>
  <c r="R67" i="5" s="1"/>
  <c r="Q65" i="5"/>
  <c r="R65" i="5" s="1"/>
  <c r="Q63" i="5"/>
  <c r="R63" i="5" s="1"/>
  <c r="Q62" i="5"/>
  <c r="R62" i="5" s="1"/>
  <c r="Q60" i="5"/>
  <c r="R60" i="5" s="1"/>
  <c r="Q56" i="5"/>
  <c r="R56" i="5" s="1"/>
  <c r="Q55" i="5"/>
  <c r="R55" i="5" s="1"/>
  <c r="Q54" i="5"/>
  <c r="R54" i="5" s="1"/>
  <c r="Q53" i="5"/>
  <c r="R53" i="5" s="1"/>
  <c r="Q52" i="5"/>
  <c r="R52" i="5" s="1"/>
  <c r="Q51" i="5"/>
  <c r="R51" i="5" s="1"/>
  <c r="Q50" i="5"/>
  <c r="R50" i="5" s="1"/>
  <c r="Q49" i="5"/>
  <c r="R49" i="5" s="1"/>
  <c r="Q48" i="5"/>
  <c r="R48" i="5" s="1"/>
  <c r="Q47" i="5"/>
  <c r="R47" i="5" s="1"/>
  <c r="Q45" i="5"/>
  <c r="R45" i="5" s="1"/>
  <c r="Q44" i="5"/>
  <c r="R44" i="5" s="1"/>
  <c r="Q43" i="5"/>
  <c r="R43" i="5" s="1"/>
  <c r="Q42" i="5"/>
  <c r="R42" i="5" s="1"/>
  <c r="Q41" i="5"/>
  <c r="R41" i="5" s="1"/>
  <c r="Q40" i="5"/>
  <c r="R40" i="5" s="1"/>
  <c r="Q39" i="5"/>
  <c r="R39" i="5" s="1"/>
  <c r="Q38" i="5"/>
  <c r="R38" i="5" s="1"/>
  <c r="Q37" i="5"/>
  <c r="R37" i="5" s="1"/>
  <c r="Q36" i="5"/>
  <c r="R36" i="5" s="1"/>
  <c r="Q35" i="5"/>
  <c r="R35" i="5" s="1"/>
  <c r="Q34" i="5"/>
  <c r="R34" i="5" s="1"/>
  <c r="Q33" i="5"/>
  <c r="R33" i="5" s="1"/>
  <c r="Q32" i="5"/>
  <c r="R32" i="5" s="1"/>
  <c r="Q31" i="5"/>
  <c r="R31" i="5" s="1"/>
  <c r="Q30" i="5"/>
  <c r="R30" i="5" s="1"/>
  <c r="Q29" i="5"/>
  <c r="R29" i="5" s="1"/>
  <c r="Q28" i="5"/>
  <c r="R28" i="5" s="1"/>
  <c r="Q26" i="5"/>
  <c r="R26" i="5" s="1"/>
  <c r="Q25" i="5"/>
  <c r="R25" i="5" s="1"/>
  <c r="Q24" i="5"/>
  <c r="R24" i="5" s="1"/>
  <c r="Q23" i="5"/>
  <c r="R23" i="5" s="1"/>
  <c r="Q21" i="5"/>
  <c r="R21" i="5" s="1"/>
  <c r="Q19" i="5"/>
  <c r="R19" i="5" s="1"/>
  <c r="Q18" i="5"/>
  <c r="R18" i="5" s="1"/>
  <c r="Q17" i="5"/>
  <c r="R17" i="5" s="1"/>
  <c r="Q16" i="5"/>
  <c r="R16" i="5" s="1"/>
  <c r="Q15" i="5"/>
  <c r="R15" i="5" s="1"/>
  <c r="Q14" i="5"/>
  <c r="R14" i="5" s="1"/>
  <c r="Q13" i="5"/>
  <c r="R13" i="5" s="1"/>
  <c r="Q59" i="5"/>
  <c r="R59" i="5" s="1"/>
  <c r="R96" i="5" l="1"/>
  <c r="Q71" i="5"/>
  <c r="R71" i="5" l="1"/>
  <c r="Q105" i="5" l="1"/>
  <c r="R105" i="5" s="1"/>
  <c r="R99" i="5" l="1"/>
  <c r="Q27" i="5" l="1"/>
  <c r="R27" i="5" s="1"/>
  <c r="Q12" i="5"/>
  <c r="Q22" i="5" s="1"/>
  <c r="R12" i="5" l="1"/>
  <c r="G58" i="5" l="1"/>
  <c r="P95" i="5" l="1"/>
  <c r="O95" i="5"/>
  <c r="N95" i="5"/>
  <c r="M95" i="5"/>
  <c r="L95" i="5"/>
  <c r="K95" i="5"/>
  <c r="J95" i="5"/>
  <c r="I95" i="5"/>
  <c r="H95" i="5"/>
  <c r="G95" i="5"/>
  <c r="F95" i="5"/>
  <c r="E95" i="5"/>
  <c r="D95" i="5"/>
  <c r="D106" i="5" s="1"/>
  <c r="P58" i="5"/>
  <c r="O58" i="5"/>
  <c r="N58" i="5"/>
  <c r="M58" i="5"/>
  <c r="L58" i="5"/>
  <c r="K58" i="5"/>
  <c r="J58" i="5"/>
  <c r="I58" i="5"/>
  <c r="H58" i="5"/>
  <c r="F58" i="5"/>
  <c r="E58" i="5"/>
  <c r="R58" i="5" l="1"/>
  <c r="Q95" i="5"/>
  <c r="R95" i="5" s="1"/>
  <c r="H106" i="5" l="1"/>
  <c r="G106" i="5"/>
  <c r="N106" i="5"/>
  <c r="L106" i="5"/>
  <c r="O106" i="5"/>
  <c r="I106" i="5"/>
  <c r="M106" i="5"/>
  <c r="P106" i="5"/>
  <c r="K106" i="5"/>
  <c r="E106" i="5"/>
  <c r="F106" i="5"/>
  <c r="J106" i="5"/>
  <c r="Q106" i="5"/>
  <c r="R22" i="5"/>
  <c r="R106" i="5" l="1"/>
</calcChain>
</file>

<file path=xl/sharedStrings.xml><?xml version="1.0" encoding="utf-8"?>
<sst xmlns="http://schemas.openxmlformats.org/spreadsheetml/2006/main" count="297" uniqueCount="206">
  <si>
    <t>MUNICIPIO DE GUAYMAS SONORA</t>
  </si>
  <si>
    <t>PRESUPUESTO DE EGRESOS PARAMUNICIPAL 2024</t>
  </si>
  <si>
    <t>Entidad Paramunicipal: SISTEMA PARA EL DESARROLLO INTEGRAL DE LA FAMILIA DEL MUNICIPIO DE GUAYMAS SONORA</t>
  </si>
  <si>
    <t>Función</t>
  </si>
  <si>
    <t>Dependencia</t>
  </si>
  <si>
    <t>Unidad Resp.</t>
  </si>
  <si>
    <t>Programa</t>
  </si>
  <si>
    <t>SubPrograma</t>
  </si>
  <si>
    <t>Centro de costos</t>
  </si>
  <si>
    <t>Clave Presupupuestal</t>
  </si>
  <si>
    <t>Nombre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</si>
  <si>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</si>
  <si>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</si>
  <si>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</si>
  <si>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</si>
  <si>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</si>
  <si>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</si>
  <si>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</si>
  <si>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</si>
  <si>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</si>
  <si>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</si>
  <si>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</si>
  <si>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</si>
  <si>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</si>
  <si>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111 01 01 002 01</t>
  </si>
  <si>
    <t>5111 0113 11301 01 11</t>
  </si>
  <si>
    <t>Sueldos</t>
  </si>
  <si>
    <t>5112 0122 12201 01 11</t>
  </si>
  <si>
    <t>Sueldo base al personal eventual</t>
  </si>
  <si>
    <t>5113 0131 13101 01 11</t>
  </si>
  <si>
    <t>Prima quinq. por años de serv. efect. Prest.</t>
  </si>
  <si>
    <t>5113 0132 13201 01 11</t>
  </si>
  <si>
    <t>Prima vacacional</t>
  </si>
  <si>
    <t>5113 0132 13202 01 11</t>
  </si>
  <si>
    <t>Aguinaldo o Gratificación fin de año</t>
  </si>
  <si>
    <t>5113 0133 13301 01 11</t>
  </si>
  <si>
    <t>Remuneraciones por horas extraordinarias</t>
  </si>
  <si>
    <t>5113 0134 13405 01 11</t>
  </si>
  <si>
    <t>Compensaciones adic. por serv. Especiales</t>
  </si>
  <si>
    <t>5113 0134 13406 01 11</t>
  </si>
  <si>
    <t>Compensac. adic. por serv. esp. al pers. Event.</t>
  </si>
  <si>
    <t>5114 0141 14101 01 11</t>
  </si>
  <si>
    <t>5115 0152 15202 01 11</t>
  </si>
  <si>
    <t>Pago de liquidaciones</t>
  </si>
  <si>
    <t>SERVICIOS PERSONALES</t>
  </si>
  <si>
    <t>5121 0211 21101 01 14</t>
  </si>
  <si>
    <t>Materiales, útiles y eq. Menores de oficina</t>
  </si>
  <si>
    <t>5121 0214 21401 01 14</t>
  </si>
  <si>
    <t>Mat. Y ut. p/el proces. de eq. Y bienes inform.</t>
  </si>
  <si>
    <t>5121 0215 21501 01 14</t>
  </si>
  <si>
    <t>Material para información</t>
  </si>
  <si>
    <t>5121 0216 21601 01 14</t>
  </si>
  <si>
    <t>Material de limpieza y baños portatiles</t>
  </si>
  <si>
    <t>5121 0217 21701 01 14</t>
  </si>
  <si>
    <t>Materiales educativos</t>
  </si>
  <si>
    <t>5121 0218 21802 01 14</t>
  </si>
  <si>
    <t>Emisión de licencias de conducir</t>
  </si>
  <si>
    <t>5122 0221 22101 01 14</t>
  </si>
  <si>
    <t>Prod. alimenticios para el personal en las inst.</t>
  </si>
  <si>
    <t>5122 0221 22105 01 14</t>
  </si>
  <si>
    <t>Prod. alim.p/pers deriv.de la prest. Serv.pub.</t>
  </si>
  <si>
    <t>5122 0221 22106 01 14</t>
  </si>
  <si>
    <t>Adquisici¢n de agua potable</t>
  </si>
  <si>
    <t>5122 0223 22301 01 14</t>
  </si>
  <si>
    <t>Utensilios para el servicio de alimentación</t>
  </si>
  <si>
    <t>5124 0241 24101 01 14</t>
  </si>
  <si>
    <t>Productos minerales no metálicos</t>
  </si>
  <si>
    <t>5124 0242 24201 01 14</t>
  </si>
  <si>
    <t>Cemento y productos de concreto</t>
  </si>
  <si>
    <t>5124 0243 24301 01 14</t>
  </si>
  <si>
    <t>Cal, yeso y  productos de yeso</t>
  </si>
  <si>
    <t>5124 0244 24401 01 14</t>
  </si>
  <si>
    <t>Madera y productos de madera</t>
  </si>
  <si>
    <t>5124 0245 24501 01 14</t>
  </si>
  <si>
    <t>Vidrio y productos de vidrio</t>
  </si>
  <si>
    <t>5124 0246 24601 01 14</t>
  </si>
  <si>
    <t>Material eléctrico y electrónico</t>
  </si>
  <si>
    <t>5124 0247 24701 01 14</t>
  </si>
  <si>
    <t>Artículos metálicos para la construcción</t>
  </si>
  <si>
    <t>5124 0248 24801 01 14</t>
  </si>
  <si>
    <t>Materiales complementarios</t>
  </si>
  <si>
    <t>5124 0249 24901 01 14</t>
  </si>
  <si>
    <t>Otros materiales y art¡culos de const. Y reparac.</t>
  </si>
  <si>
    <t>5124 0249 24902 01 14</t>
  </si>
  <si>
    <t>Estructuras y manufacturas</t>
  </si>
  <si>
    <t>5125 0252 25201 01 14</t>
  </si>
  <si>
    <t>Fertilizantes, pesticidas y otros agroquímicos</t>
  </si>
  <si>
    <t>5125 0253 25301 01 14</t>
  </si>
  <si>
    <t>Medicinas y productos farmacéuticos</t>
  </si>
  <si>
    <t>5125 0254 25401 01 14</t>
  </si>
  <si>
    <t>Materiales, accesorios y suministros médicos</t>
  </si>
  <si>
    <t>5125 0256 25601 01 14</t>
  </si>
  <si>
    <t>Fibras, sinteticas, hules, plasticos y derivados</t>
  </si>
  <si>
    <t>5126 0261 26101 01 14</t>
  </si>
  <si>
    <t>Combustibles</t>
  </si>
  <si>
    <t>5126 0261 26102 01 14</t>
  </si>
  <si>
    <t>Lubricantes y Aditivos</t>
  </si>
  <si>
    <t>5127 0271 27101 01 14</t>
  </si>
  <si>
    <t>Vestuario y uniformes</t>
  </si>
  <si>
    <t>5127 0272 27201 01 14</t>
  </si>
  <si>
    <t>Prendas de seguridad y protección personal</t>
  </si>
  <si>
    <t>5127 0275 27501 01 14</t>
  </si>
  <si>
    <t>Blancos y otros prod. text, excep.prendas de vest.</t>
  </si>
  <si>
    <t>5129 0291 29101 01 14</t>
  </si>
  <si>
    <t>Herramientas menores (mat de trabajo)</t>
  </si>
  <si>
    <t>5129 0292 29201 01 14</t>
  </si>
  <si>
    <t>Ref. y acces. menores de edificios</t>
  </si>
  <si>
    <t>5129 0293 29301 01 14</t>
  </si>
  <si>
    <t>Ref.y acces. Men.de mob y eq de admón, educ y rec.</t>
  </si>
  <si>
    <t>5129 0294 29401 01 14</t>
  </si>
  <si>
    <t>Ref.y acces. Men.de eq de cómputo y tecnol de inform</t>
  </si>
  <si>
    <t>5129 0296 29601 01 14</t>
  </si>
  <si>
    <t>Ref.y acces.Men. de eq de transporte</t>
  </si>
  <si>
    <t>5129 0298 29801 01 14</t>
  </si>
  <si>
    <t>Ref.y acces.Men. de maq y otros equipos</t>
  </si>
  <si>
    <t>MATERIALES Y SUMINISTROS</t>
  </si>
  <si>
    <t>5131 0311 31101 01 11</t>
  </si>
  <si>
    <t>Energ¡a eléctrica</t>
  </si>
  <si>
    <t>5131 0312 31201 01 14</t>
  </si>
  <si>
    <t>Gas</t>
  </si>
  <si>
    <t>5131 0313 31301 01 14</t>
  </si>
  <si>
    <t>Agua Potable</t>
  </si>
  <si>
    <t>5131 0314 31401 01 14</t>
  </si>
  <si>
    <t>Telefonía tradicional</t>
  </si>
  <si>
    <t>5131 0315 31501 01 14</t>
  </si>
  <si>
    <t>Telefon¡a celular</t>
  </si>
  <si>
    <t>5131 0316 31601 01 14</t>
  </si>
  <si>
    <t>Servicio de telecomunicaciones y satelites</t>
  </si>
  <si>
    <t>5131 0317 31701 01 14</t>
  </si>
  <si>
    <t>Serv. de acceso a Internet, redes y proc. de inf.</t>
  </si>
  <si>
    <t>5131 0318 31801 01 14</t>
  </si>
  <si>
    <t>5132 0322 32201 01 11</t>
  </si>
  <si>
    <t>Arrendamiento de edificios</t>
  </si>
  <si>
    <t>5132 0323 32301 01 14</t>
  </si>
  <si>
    <t>Arrendamiento de muebles, maquinaria y eq.</t>
  </si>
  <si>
    <t>5132 0327 32701 01 14</t>
  </si>
  <si>
    <t>Patentes regalias y otros</t>
  </si>
  <si>
    <t>5132 0329 32901 01 14</t>
  </si>
  <si>
    <t>Otros arrendamientos</t>
  </si>
  <si>
    <t>5133 0331 33101 01 11</t>
  </si>
  <si>
    <t>Servicios legales, de contab, audit. Y relacionados</t>
  </si>
  <si>
    <t>5133 0334 33401 01 14</t>
  </si>
  <si>
    <t>Servicios de capacitación</t>
  </si>
  <si>
    <t>5133 0336 33603 01 14</t>
  </si>
  <si>
    <t>Impresiones y publicaciones oficiales</t>
  </si>
  <si>
    <t>5133 0338 33801 01 14</t>
  </si>
  <si>
    <t>Servicio de vigilancia</t>
  </si>
  <si>
    <t>5134 0341 34101 01 14</t>
  </si>
  <si>
    <t>Servicios financieros y bancarios</t>
  </si>
  <si>
    <t>5134 0345 34501 01 14</t>
  </si>
  <si>
    <t>Seguros de bienes patrimoniales</t>
  </si>
  <si>
    <t>5134 0347 34701 01 14</t>
  </si>
  <si>
    <t>Fletes y maniobras</t>
  </si>
  <si>
    <t>5135 0351 35101 01 14</t>
  </si>
  <si>
    <t>Mantto y conservación de Inmuebles</t>
  </si>
  <si>
    <t>5135 0353 35302 01 14</t>
  </si>
  <si>
    <t>Instalaciones</t>
  </si>
  <si>
    <t>5135 0355 35501 01 14</t>
  </si>
  <si>
    <t>Mantto y conserv. de eq. De transporte</t>
  </si>
  <si>
    <t>5135 0357 35701 01 14</t>
  </si>
  <si>
    <t>Mantto y conserv. de maquinaria y eq.</t>
  </si>
  <si>
    <t>5135 0358 35801 01 14</t>
  </si>
  <si>
    <t>Servicio de limpieza y manejo de desechos</t>
  </si>
  <si>
    <t>5135 0359 35901 01 14</t>
  </si>
  <si>
    <t>Servicios de jardiner¡a y fumigación</t>
  </si>
  <si>
    <t>5135 0359 35903 01 14</t>
  </si>
  <si>
    <t>Servicio de recolección de residuos</t>
  </si>
  <si>
    <t>5136 0361 36101 01 14</t>
  </si>
  <si>
    <t>Difusion por radiom television y otros medios</t>
  </si>
  <si>
    <t>5137 0371 37101 01 14</t>
  </si>
  <si>
    <t>Pasajes terrestres nac. p/ lab. En campo y superv.</t>
  </si>
  <si>
    <t>5137 0372 37201 01 14</t>
  </si>
  <si>
    <t>5137 0375 37501 01 14</t>
  </si>
  <si>
    <t>Viáticos en el País</t>
  </si>
  <si>
    <t>5137 0375 37502 01 14</t>
  </si>
  <si>
    <t>Gastos de camino</t>
  </si>
  <si>
    <t>5138 0382 38201 01 14</t>
  </si>
  <si>
    <t>Gastos de orden social y cultural (GTO REPRES)</t>
  </si>
  <si>
    <t>5139 0392 39201 01 14</t>
  </si>
  <si>
    <t>Impuestos y Derechos</t>
  </si>
  <si>
    <t>5139 0395 39501 01 14</t>
  </si>
  <si>
    <t>Penas, multas, accesorios y actualiones</t>
  </si>
  <si>
    <t>5139 0398 39801 01 11</t>
  </si>
  <si>
    <t>Impuesto sobre nóminas y otros deriv. De rel. Lab.</t>
  </si>
  <si>
    <t>5139 0399 39901 01 14</t>
  </si>
  <si>
    <t>Servicios asistenciales</t>
  </si>
  <si>
    <t>SERVICIOS GENERALES</t>
  </si>
  <si>
    <t>5241 0441 44103 01 11</t>
  </si>
  <si>
    <t>Apoyo para despensas</t>
  </si>
  <si>
    <t>ASIGNACIONES, TRANSFERENCIAS Y SUBS.</t>
  </si>
  <si>
    <t>1241 0009 51901 02 11</t>
  </si>
  <si>
    <t>Equipo de administración</t>
  </si>
  <si>
    <t>1244 0001 54101 02 11</t>
  </si>
  <si>
    <t>Automóviles y camiones</t>
  </si>
  <si>
    <t>1241 0003 51501 02 11</t>
  </si>
  <si>
    <t>Eq. de computo y de tecnologias de la inf.</t>
  </si>
  <si>
    <t>1246 0004 56401 02 11</t>
  </si>
  <si>
    <t>Sist.de aire acondicionado, calef. y de refrig.</t>
  </si>
  <si>
    <t>1246 0006 56601 02 11</t>
  </si>
  <si>
    <t>BIENES MUEBLES, INMUEBLES E INTANGIBLES</t>
  </si>
  <si>
    <t>TOTALES</t>
  </si>
  <si>
    <t>Servicio medico ISSSTESON</t>
  </si>
  <si>
    <t>Programa  Desayunos escolares</t>
  </si>
  <si>
    <t>Programa 1000 dias</t>
  </si>
  <si>
    <t>5243 0441 44103 01 11</t>
  </si>
  <si>
    <t>5242 0441 44302 01 11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</si>
</sst>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0"/>
    <numFmt numFmtId="165" formatCode="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9D9D9"/>
        <bgColor rgb="FF000000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34" borderId="0" xfId="0" applyFont="1" applyFill="1" applyAlignment="1">
      <alignment vertical="center"/>
    </xf>
    <xf numFmtId="0" fontId="19" fillId="0" borderId="0" xfId="0" applyFont="1" applyAlignment="1">
      <alignment horizontal="left" vertical="center"/>
    </xf>
    <xf numFmtId="0" fontId="24" fillId="0" borderId="0" xfId="0" applyFont="1"/>
    <xf numFmtId="0" fontId="24" fillId="35" borderId="0" xfId="0" applyFont="1" applyFill="1"/>
    <xf numFmtId="0" fontId="25" fillId="35" borderId="0" xfId="0" applyFont="1" applyFill="1"/>
    <xf numFmtId="0" fontId="25" fillId="34" borderId="0" xfId="0" applyFont="1" applyFill="1"/>
    <xf numFmtId="0" fontId="25" fillId="34" borderId="0" xfId="0" applyFont="1" applyFill="1" applyAlignment="1">
      <alignment horizontal="center"/>
    </xf>
    <xf numFmtId="0" fontId="23" fillId="36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4" fontId="0" fillId="0" borderId="0" xfId="43" applyNumberFormat="1" applyFont="1" applyAlignment="1">
      <alignment vertical="center"/>
    </xf>
    <xf numFmtId="4" fontId="23" fillId="36" borderId="0" xfId="43" applyNumberFormat="1" applyFont="1" applyFill="1" applyAlignment="1">
      <alignment horizontal="center" vertical="center" wrapText="1"/>
    </xf>
    <xf numFmtId="4" fontId="25" fillId="0" borderId="0" xfId="0" applyNumberFormat="1" applyFont="1"/>
    <xf numFmtId="4" fontId="25" fillId="34" borderId="0" xfId="43" applyNumberFormat="1" applyFont="1" applyFill="1"/>
    <xf numFmtId="4" fontId="16" fillId="0" borderId="0" xfId="0" applyNumberFormat="1" applyFont="1"/>
    <xf numFmtId="4" fontId="0" fillId="0" borderId="0" xfId="0" applyNumberFormat="1"/>
    <xf numFmtId="0" fontId="26" fillId="0" borderId="0" xfId="0" applyFont="1"/>
    <xf numFmtId="0" fontId="27" fillId="37" borderId="0" xfId="0" applyFont="1" applyFill="1"/>
    <xf numFmtId="0" fontId="27" fillId="37" borderId="0" xfId="0" applyFont="1" applyFill="1" applyAlignment="1">
      <alignment horizontal="center"/>
    </xf>
    <xf numFmtId="4" fontId="25" fillId="35" borderId="0" xfId="43" applyNumberFormat="1" applyFont="1" applyFill="1"/>
    <xf numFmtId="4" fontId="24" fillId="0" borderId="0" xfId="43" applyNumberFormat="1" applyFont="1"/>
    <xf numFmtId="4" fontId="0" fillId="0" borderId="0" xfId="43" applyNumberFormat="1" applyFont="1"/>
    <xf numFmtId="4" fontId="24" fillId="0" borderId="0" xfId="0" applyNumberFormat="1" applyFont="1"/>
    <xf numFmtId="4" fontId="20" fillId="0" borderId="0" xfId="0" applyNumberFormat="1" applyFont="1" applyAlignment="1">
      <alignment horizontal="center" vertical="center" wrapText="1"/>
    </xf>
    <xf numFmtId="4" fontId="24" fillId="0" borderId="0" xfId="43" applyNumberFormat="1" applyFont="1" applyFill="1"/>
    <xf numFmtId="1" fontId="23" fillId="36" borderId="0" xfId="43" applyNumberFormat="1" applyFont="1" applyFill="1" applyAlignment="1">
      <alignment horizontal="center" vertical="center" wrapText="1"/>
    </xf>
    <xf numFmtId="2" fontId="24" fillId="0" borderId="0" xfId="0" applyNumberFormat="1" applyFont="1"/>
    <xf numFmtId="0" fontId="19" fillId="0" borderId="0" xfId="0" applyFont="1" applyAlignment="1">
      <alignment horizontal="center" vertical="center"/>
    </xf>
    <xf numFmtId="0" fontId="22" fillId="33" borderId="0" xfId="0" applyFont="1" applyFill="1" applyAlignment="1">
      <alignment horizontal="center" vertical="center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Neutral" xfId="8" builtinId="28" customBuiltin="1"/>
    <cellStyle name="Normal" xfId="0" builtinId="0"/>
    <cellStyle name="Normal 2" xfId="42" xr:uid="{00000000-0005-0000-0000-000022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0066"/>
      <color rgb="FF66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110</xdr:row>
      <xdr:rowOff>38101</xdr:rowOff>
    </xdr:from>
    <xdr:to>
      <xdr:col>3</xdr:col>
      <xdr:colOff>234455</xdr:colOff>
      <xdr:row>117</xdr:row>
      <xdr:rowOff>114301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76D8455B-8B54-4167-8805-3EFE0564BD51}"/>
            </a:ext>
          </a:extLst>
        </xdr:cNvPr>
        <xdr:cNvSpPr txBox="1">
          <a:spLocks noChangeArrowheads="1"/>
        </xdr:cNvSpPr>
      </xdr:nvSpPr>
      <xdr:spPr bwMode="auto">
        <a:xfrm>
          <a:off x="3295650" y="17373601"/>
          <a:ext cx="3152775" cy="1409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AUTORIZÓ:</a:t>
          </a: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 baseline="0">
              <a:solidFill>
                <a:srgbClr val="000000"/>
              </a:solidFill>
              <a:latin typeface="Arial"/>
              <a:cs typeface="Arial"/>
            </a:rPr>
            <a:t>LIC. MALOREN BALDERRAMA IBARRA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rgbClr val="000000"/>
              </a:solidFill>
              <a:latin typeface="Arial"/>
              <a:cs typeface="Arial"/>
            </a:rPr>
            <a:t>DIRECTORA GENERAL</a:t>
          </a: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13</xdr:col>
      <xdr:colOff>0</xdr:colOff>
      <xdr:row>1</xdr:row>
      <xdr:rowOff>0</xdr:rowOff>
    </xdr:from>
    <xdr:to>
      <xdr:col>15</xdr:col>
      <xdr:colOff>97443</xdr:colOff>
      <xdr:row>6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1E8D08-D626-4246-A78D-997734201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301625"/>
          <a:ext cx="1666875" cy="1174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3300"/>
    <pageSetUpPr fitToPage="1"/>
  </sheetPr>
  <dimension ref="A1:T107"/>
  <sheetViews>
    <sheetView tabSelected="1" zoomScale="86" zoomScaleNormal="86" workbookViewId="0">
      <selection activeCell="A20" sqref="A20"/>
    </sheetView>
  </sheetViews>
  <sheetFormatPr baseColWidth="10" defaultColWidth="11.42578125" defaultRowHeight="15" x14ac:dyDescent="0.25"/>
  <cols>
    <col min="1" max="1" width="15.42578125" customWidth="1"/>
    <col min="2" max="2" width="21.42578125" customWidth="1"/>
    <col min="3" max="3" width="43.7109375" bestFit="1" customWidth="1"/>
    <col min="4" max="4" width="12.5703125" style="26" bestFit="1" customWidth="1"/>
    <col min="5" max="12" width="11.5703125" style="26" bestFit="1" customWidth="1"/>
    <col min="13" max="13" width="12.42578125" style="26" bestFit="1" customWidth="1"/>
    <col min="14" max="14" width="11.5703125" style="26" bestFit="1" customWidth="1"/>
    <col min="15" max="15" width="12" style="26" bestFit="1" customWidth="1"/>
    <col min="16" max="16" width="11.5703125" style="26" bestFit="1" customWidth="1"/>
    <col min="17" max="17" width="12.5703125" style="20" bestFit="1" customWidth="1"/>
    <col min="18" max="18" width="11.28515625" style="20" hidden="1" customWidth="1"/>
  </cols>
  <sheetData>
    <row r="1" spans="1:20" s="2" customFormat="1" ht="23.25" customHeight="1" x14ac:dyDescent="0.25">
      <c r="A1" s="33" t="s">
        <v>0</v>
      </c>
      <c r="B1" s="33"/>
      <c r="C1" s="33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4"/>
      <c r="R1" s="14"/>
    </row>
    <row r="2" spans="1:20" s="2" customFormat="1" ht="17.25" x14ac:dyDescent="0.25">
      <c r="A2" s="4" t="s">
        <v>1</v>
      </c>
      <c r="B2" s="4"/>
      <c r="C2" s="4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4"/>
      <c r="R2" s="14"/>
    </row>
    <row r="3" spans="1:20" s="2" customFormat="1" x14ac:dyDescent="0.25"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4"/>
      <c r="R3" s="14"/>
    </row>
    <row r="4" spans="1:20" s="2" customFormat="1" ht="15.75" x14ac:dyDescent="0.25">
      <c r="A4" s="32" t="s">
        <v>2</v>
      </c>
      <c r="B4" s="32"/>
      <c r="C4" s="32"/>
      <c r="D4" s="32"/>
      <c r="E4" s="32"/>
      <c r="F4" s="32"/>
      <c r="G4" s="15"/>
      <c r="H4" s="15"/>
      <c r="I4" s="15"/>
      <c r="J4" s="15"/>
      <c r="K4" s="15"/>
      <c r="L4" s="15"/>
      <c r="M4" s="15"/>
      <c r="N4" s="15"/>
      <c r="O4" s="15"/>
      <c r="P4" s="15"/>
      <c r="Q4" s="14"/>
      <c r="R4" s="14"/>
    </row>
    <row r="5" spans="1:20" s="2" customFormat="1" ht="15.75" x14ac:dyDescent="0.25">
      <c r="A5" s="5" t="s">
        <v>3</v>
      </c>
      <c r="B5" s="3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4"/>
      <c r="R5" s="14"/>
    </row>
    <row r="6" spans="1:20" s="2" customFormat="1" ht="15.75" x14ac:dyDescent="0.25">
      <c r="A6" s="5" t="s">
        <v>4</v>
      </c>
      <c r="B6" s="12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4"/>
      <c r="R6" s="14"/>
    </row>
    <row r="7" spans="1:20" s="2" customFormat="1" ht="15.75" x14ac:dyDescent="0.25">
      <c r="A7" s="5" t="s">
        <v>5</v>
      </c>
      <c r="B7" s="12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4"/>
      <c r="R7" s="14"/>
    </row>
    <row r="8" spans="1:20" s="2" customFormat="1" ht="15.75" x14ac:dyDescent="0.25">
      <c r="A8" s="5" t="s">
        <v>6</v>
      </c>
      <c r="B8" s="13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4"/>
      <c r="R8" s="14"/>
    </row>
    <row r="9" spans="1:20" s="2" customFormat="1" ht="15.75" x14ac:dyDescent="0.25">
      <c r="A9" s="5" t="s">
        <v>7</v>
      </c>
      <c r="B9" s="12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4"/>
      <c r="R9" s="14"/>
    </row>
    <row r="10" spans="1:20" s="2" customFormat="1" x14ac:dyDescent="0.25"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4"/>
    </row>
    <row r="11" spans="1:20" s="1" customFormat="1" ht="30.75" customHeight="1" x14ac:dyDescent="0.25">
      <c r="A11" s="11" t="s">
        <v>8</v>
      </c>
      <c r="B11" s="11" t="s">
        <v>9</v>
      </c>
      <c r="C11" s="11" t="s">
        <v>10</v>
      </c>
      <c r="D11" s="30">
        <v>2024</v>
      </c>
      <c r="E11" s="16" t="s">
        <v>11</v>
      </c>
      <c r="F11" s="16" t="s">
        <v>12</v>
      </c>
      <c r="G11" s="16" t="s">
        <v>13</v>
      </c>
      <c r="H11" s="16" t="s">
        <v>14</v>
      </c>
      <c r="I11" s="16" t="s">
        <v>15</v>
      </c>
      <c r="J11" s="16" t="s">
        <v>16</v>
      </c>
      <c r="K11" s="16" t="s">
        <v>17</v>
      </c>
      <c r="L11" s="16" t="s">
        <v>18</v>
      </c>
      <c r="M11" s="16" t="s">
        <v>19</v>
      </c>
      <c r="N11" s="16" t="s">
        <v>20</v>
      </c>
      <c r="O11" s="16" t="s">
        <v>21</v>
      </c>
      <c r="P11" s="16" t="s">
        <v>22</v>
      </c>
      <c r="Q11" s="16" t="s">
        <v>23</v>
      </c>
      <c r="R11" s="28"/>
    </row>
    <row r="12" spans="1:20" s="6" customFormat="1" ht="12.75" x14ac:dyDescent="0.2">
      <c r="A12" s="6" t="s">
        <v>24</v>
      </c>
      <c r="B12" s="6" t="s">
        <v>25</v>
      </c>
      <c r="C12" s="6" t="s">
        <v>26</v>
      </c>
      <c r="D12" s="25">
        <v>10699491</v>
      </c>
      <c r="E12" s="25">
        <v>903772</v>
      </c>
      <c r="F12" s="25">
        <v>874618</v>
      </c>
      <c r="G12" s="25">
        <v>903772</v>
      </c>
      <c r="H12" s="25">
        <v>874618</v>
      </c>
      <c r="I12" s="25">
        <v>903772</v>
      </c>
      <c r="J12" s="25">
        <v>874618</v>
      </c>
      <c r="K12" s="25">
        <v>903772</v>
      </c>
      <c r="L12" s="25">
        <v>903772</v>
      </c>
      <c r="M12" s="25">
        <v>874618</v>
      </c>
      <c r="N12" s="25">
        <v>903772</v>
      </c>
      <c r="O12" s="25">
        <v>874617</v>
      </c>
      <c r="P12" s="25">
        <v>903770</v>
      </c>
      <c r="Q12" s="17">
        <f t="shared" ref="Q12:Q78" si="0">SUM(E12:P12)</f>
        <v>10699491</v>
      </c>
      <c r="R12" s="27">
        <f>+D12-Q12</f>
        <v>0</v>
      </c>
      <c r="T12" s="27"/>
    </row>
    <row r="13" spans="1:20" s="6" customFormat="1" ht="12.75" x14ac:dyDescent="0.2">
      <c r="A13" s="6" t="s">
        <v>24</v>
      </c>
      <c r="B13" s="6" t="s">
        <v>27</v>
      </c>
      <c r="C13" s="6" t="s">
        <v>28</v>
      </c>
      <c r="D13" s="25">
        <v>9377605</v>
      </c>
      <c r="E13" s="25">
        <v>792114</v>
      </c>
      <c r="F13" s="25">
        <v>766562</v>
      </c>
      <c r="G13" s="25">
        <v>792114</v>
      </c>
      <c r="H13" s="25">
        <v>766562</v>
      </c>
      <c r="I13" s="25">
        <v>792114</v>
      </c>
      <c r="J13" s="25">
        <v>766562</v>
      </c>
      <c r="K13" s="25">
        <v>792114</v>
      </c>
      <c r="L13" s="25">
        <v>792114</v>
      </c>
      <c r="M13" s="25">
        <v>766562</v>
      </c>
      <c r="N13" s="25">
        <v>792114</v>
      </c>
      <c r="O13" s="25">
        <v>766562</v>
      </c>
      <c r="P13" s="25">
        <v>792111</v>
      </c>
      <c r="Q13" s="17">
        <f t="shared" si="0"/>
        <v>9377605</v>
      </c>
      <c r="R13" s="27">
        <f t="shared" ref="R13:R76" si="1">+D13-Q13</f>
        <v>0</v>
      </c>
      <c r="T13" s="27"/>
    </row>
    <row r="14" spans="1:20" s="6" customFormat="1" ht="12.75" x14ac:dyDescent="0.2">
      <c r="A14" s="6" t="s">
        <v>24</v>
      </c>
      <c r="B14" s="6" t="s">
        <v>29</v>
      </c>
      <c r="C14" s="6" t="s">
        <v>30</v>
      </c>
      <c r="D14" s="25">
        <v>1030616</v>
      </c>
      <c r="E14" s="25">
        <v>87055</v>
      </c>
      <c r="F14" s="25">
        <v>84247</v>
      </c>
      <c r="G14" s="25">
        <v>87055</v>
      </c>
      <c r="H14" s="25">
        <v>84247</v>
      </c>
      <c r="I14" s="25">
        <v>87055</v>
      </c>
      <c r="J14" s="25">
        <v>84247</v>
      </c>
      <c r="K14" s="25">
        <v>87055</v>
      </c>
      <c r="L14" s="25">
        <v>87055</v>
      </c>
      <c r="M14" s="25">
        <v>84247</v>
      </c>
      <c r="N14" s="25">
        <v>87055</v>
      </c>
      <c r="O14" s="25">
        <v>84247</v>
      </c>
      <c r="P14" s="25">
        <v>87051</v>
      </c>
      <c r="Q14" s="17">
        <f t="shared" si="0"/>
        <v>1030616</v>
      </c>
      <c r="R14" s="27">
        <f t="shared" si="1"/>
        <v>0</v>
      </c>
      <c r="T14" s="27"/>
    </row>
    <row r="15" spans="1:20" s="6" customFormat="1" ht="12.75" x14ac:dyDescent="0.2">
      <c r="A15" s="6" t="s">
        <v>24</v>
      </c>
      <c r="B15" s="6" t="s">
        <v>31</v>
      </c>
      <c r="C15" s="6" t="s">
        <v>32</v>
      </c>
      <c r="D15" s="25">
        <v>273530</v>
      </c>
      <c r="E15" s="25"/>
      <c r="F15" s="25"/>
      <c r="G15" s="25"/>
      <c r="H15" s="25"/>
      <c r="I15" s="25"/>
      <c r="J15" s="25">
        <v>136765</v>
      </c>
      <c r="K15" s="25"/>
      <c r="L15" s="25"/>
      <c r="M15" s="25"/>
      <c r="N15" s="25"/>
      <c r="O15" s="25"/>
      <c r="P15" s="25">
        <v>136765</v>
      </c>
      <c r="Q15" s="17">
        <f t="shared" si="0"/>
        <v>273530</v>
      </c>
      <c r="R15" s="27">
        <f t="shared" si="1"/>
        <v>0</v>
      </c>
      <c r="T15" s="27"/>
    </row>
    <row r="16" spans="1:20" s="6" customFormat="1" ht="12.75" x14ac:dyDescent="0.2">
      <c r="A16" s="6" t="s">
        <v>24</v>
      </c>
      <c r="B16" s="6" t="s">
        <v>33</v>
      </c>
      <c r="C16" s="6" t="s">
        <v>34</v>
      </c>
      <c r="D16" s="25">
        <v>2461769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>
        <v>2461769</v>
      </c>
      <c r="Q16" s="17">
        <f t="shared" si="0"/>
        <v>2461769</v>
      </c>
      <c r="R16" s="27">
        <f t="shared" si="1"/>
        <v>0</v>
      </c>
      <c r="T16" s="27"/>
    </row>
    <row r="17" spans="1:20" s="6" customFormat="1" ht="12.75" x14ac:dyDescent="0.2">
      <c r="A17" s="6" t="s">
        <v>24</v>
      </c>
      <c r="B17" s="6" t="s">
        <v>35</v>
      </c>
      <c r="C17" s="6" t="s">
        <v>36</v>
      </c>
      <c r="D17" s="25">
        <v>418297</v>
      </c>
      <c r="E17" s="25">
        <v>30000</v>
      </c>
      <c r="F17" s="25">
        <v>18897</v>
      </c>
      <c r="G17" s="25">
        <v>19000</v>
      </c>
      <c r="H17" s="25">
        <v>50000</v>
      </c>
      <c r="I17" s="25">
        <v>19000</v>
      </c>
      <c r="J17" s="25">
        <v>19000</v>
      </c>
      <c r="K17" s="25">
        <v>50000</v>
      </c>
      <c r="L17" s="25">
        <v>19000</v>
      </c>
      <c r="M17" s="25">
        <v>80000</v>
      </c>
      <c r="N17" s="25">
        <v>60000</v>
      </c>
      <c r="O17" s="25">
        <v>19400</v>
      </c>
      <c r="P17" s="25">
        <v>34000</v>
      </c>
      <c r="Q17" s="17">
        <f t="shared" si="0"/>
        <v>418297</v>
      </c>
      <c r="R17" s="27">
        <f t="shared" si="1"/>
        <v>0</v>
      </c>
      <c r="T17" s="27"/>
    </row>
    <row r="18" spans="1:20" s="6" customFormat="1" ht="12.75" x14ac:dyDescent="0.2">
      <c r="A18" s="6" t="s">
        <v>24</v>
      </c>
      <c r="B18" s="6" t="s">
        <v>37</v>
      </c>
      <c r="C18" s="6" t="s">
        <v>38</v>
      </c>
      <c r="D18" s="25">
        <v>312000</v>
      </c>
      <c r="E18" s="25">
        <v>26000</v>
      </c>
      <c r="F18" s="25">
        <v>26000</v>
      </c>
      <c r="G18" s="25">
        <v>26000</v>
      </c>
      <c r="H18" s="25">
        <v>26000</v>
      </c>
      <c r="I18" s="25">
        <v>26000</v>
      </c>
      <c r="J18" s="25">
        <v>26000</v>
      </c>
      <c r="K18" s="25">
        <v>26000</v>
      </c>
      <c r="L18" s="25">
        <v>26000</v>
      </c>
      <c r="M18" s="25">
        <v>26000</v>
      </c>
      <c r="N18" s="25">
        <v>26000</v>
      </c>
      <c r="O18" s="25">
        <v>26000</v>
      </c>
      <c r="P18" s="25">
        <v>26000</v>
      </c>
      <c r="Q18" s="17">
        <f t="shared" si="0"/>
        <v>312000</v>
      </c>
      <c r="R18" s="27">
        <f t="shared" si="1"/>
        <v>0</v>
      </c>
      <c r="T18" s="27"/>
    </row>
    <row r="19" spans="1:20" s="6" customFormat="1" ht="12.75" x14ac:dyDescent="0.2">
      <c r="A19" s="6" t="s">
        <v>24</v>
      </c>
      <c r="B19" s="6" t="s">
        <v>39</v>
      </c>
      <c r="C19" s="6" t="s">
        <v>40</v>
      </c>
      <c r="D19" s="25">
        <v>456000</v>
      </c>
      <c r="E19" s="25">
        <v>38000</v>
      </c>
      <c r="F19" s="25">
        <v>38000</v>
      </c>
      <c r="G19" s="25">
        <v>38000</v>
      </c>
      <c r="H19" s="25">
        <v>38000</v>
      </c>
      <c r="I19" s="25">
        <v>38000</v>
      </c>
      <c r="J19" s="25">
        <v>38000</v>
      </c>
      <c r="K19" s="25">
        <v>38000</v>
      </c>
      <c r="L19" s="25">
        <v>38000</v>
      </c>
      <c r="M19" s="25">
        <v>38000</v>
      </c>
      <c r="N19" s="25">
        <v>38000</v>
      </c>
      <c r="O19" s="25">
        <v>38000</v>
      </c>
      <c r="P19" s="25">
        <v>38000</v>
      </c>
      <c r="Q19" s="17">
        <f t="shared" si="0"/>
        <v>456000</v>
      </c>
      <c r="R19" s="27">
        <f t="shared" si="1"/>
        <v>0</v>
      </c>
      <c r="T19" s="27"/>
    </row>
    <row r="20" spans="1:20" s="6" customFormat="1" ht="12.75" x14ac:dyDescent="0.2">
      <c r="A20" s="6" t="s">
        <v>24</v>
      </c>
      <c r="B20" s="6" t="s">
        <v>41</v>
      </c>
      <c r="C20" s="6" t="s">
        <v>201</v>
      </c>
      <c r="D20" s="29">
        <f>9600000+1014000</f>
        <v>10614000</v>
      </c>
      <c r="E20" s="25">
        <f>800000+84500</f>
        <v>884500</v>
      </c>
      <c r="F20" s="25">
        <f t="shared" ref="F20:P20" si="2">800000+84500</f>
        <v>884500</v>
      </c>
      <c r="G20" s="25">
        <f t="shared" si="2"/>
        <v>884500</v>
      </c>
      <c r="H20" s="25">
        <f t="shared" si="2"/>
        <v>884500</v>
      </c>
      <c r="I20" s="25">
        <f t="shared" si="2"/>
        <v>884500</v>
      </c>
      <c r="J20" s="25">
        <f t="shared" si="2"/>
        <v>884500</v>
      </c>
      <c r="K20" s="25">
        <f t="shared" si="2"/>
        <v>884500</v>
      </c>
      <c r="L20" s="25">
        <f t="shared" si="2"/>
        <v>884500</v>
      </c>
      <c r="M20" s="25">
        <f t="shared" si="2"/>
        <v>884500</v>
      </c>
      <c r="N20" s="25">
        <f t="shared" si="2"/>
        <v>884500</v>
      </c>
      <c r="O20" s="25">
        <f t="shared" si="2"/>
        <v>884500</v>
      </c>
      <c r="P20" s="25">
        <f t="shared" si="2"/>
        <v>884500</v>
      </c>
      <c r="Q20" s="17">
        <f t="shared" si="0"/>
        <v>10614000</v>
      </c>
      <c r="R20" s="27">
        <f t="shared" si="1"/>
        <v>0</v>
      </c>
      <c r="T20" s="27"/>
    </row>
    <row r="21" spans="1:20" s="6" customFormat="1" ht="12.75" x14ac:dyDescent="0.2">
      <c r="A21" s="6" t="s">
        <v>24</v>
      </c>
      <c r="B21" s="6" t="s">
        <v>42</v>
      </c>
      <c r="C21" s="6" t="s">
        <v>43</v>
      </c>
      <c r="D21" s="25">
        <v>264500</v>
      </c>
      <c r="E21" s="25">
        <v>30000</v>
      </c>
      <c r="F21" s="25">
        <v>25000</v>
      </c>
      <c r="G21" s="25">
        <v>29500</v>
      </c>
      <c r="H21" s="25">
        <v>20000</v>
      </c>
      <c r="I21" s="25">
        <v>20000</v>
      </c>
      <c r="J21" s="25">
        <v>20000</v>
      </c>
      <c r="K21" s="25">
        <v>20000</v>
      </c>
      <c r="L21" s="25">
        <v>20000</v>
      </c>
      <c r="M21" s="25">
        <v>20000</v>
      </c>
      <c r="N21" s="25">
        <v>20000</v>
      </c>
      <c r="O21" s="25">
        <v>20000</v>
      </c>
      <c r="P21" s="25">
        <v>20000</v>
      </c>
      <c r="Q21" s="17">
        <f t="shared" si="0"/>
        <v>264500</v>
      </c>
      <c r="R21" s="27">
        <f t="shared" si="1"/>
        <v>0</v>
      </c>
      <c r="T21" s="27"/>
    </row>
    <row r="22" spans="1:20" s="6" customFormat="1" ht="12.75" x14ac:dyDescent="0.2">
      <c r="A22" s="9"/>
      <c r="B22" s="10">
        <v>1000</v>
      </c>
      <c r="C22" s="9" t="s">
        <v>44</v>
      </c>
      <c r="D22" s="18">
        <f>SUM(D12:D21)</f>
        <v>35907808</v>
      </c>
      <c r="E22" s="18">
        <f t="shared" ref="E22:Q22" si="3">SUM(E12:E21)</f>
        <v>2791441</v>
      </c>
      <c r="F22" s="18">
        <f t="shared" si="3"/>
        <v>2717824</v>
      </c>
      <c r="G22" s="18">
        <f t="shared" si="3"/>
        <v>2779941</v>
      </c>
      <c r="H22" s="18">
        <f t="shared" si="3"/>
        <v>2743927</v>
      </c>
      <c r="I22" s="18">
        <f t="shared" si="3"/>
        <v>2770441</v>
      </c>
      <c r="J22" s="18">
        <f t="shared" si="3"/>
        <v>2849692</v>
      </c>
      <c r="K22" s="18">
        <f t="shared" si="3"/>
        <v>2801441</v>
      </c>
      <c r="L22" s="18">
        <f t="shared" si="3"/>
        <v>2770441</v>
      </c>
      <c r="M22" s="18">
        <f t="shared" si="3"/>
        <v>2773927</v>
      </c>
      <c r="N22" s="18">
        <f t="shared" si="3"/>
        <v>2811441</v>
      </c>
      <c r="O22" s="18">
        <f t="shared" si="3"/>
        <v>2713326</v>
      </c>
      <c r="P22" s="18">
        <f t="shared" si="3"/>
        <v>5383966</v>
      </c>
      <c r="Q22" s="18">
        <f t="shared" si="3"/>
        <v>35907808</v>
      </c>
      <c r="R22" s="27">
        <f t="shared" si="1"/>
        <v>0</v>
      </c>
    </row>
    <row r="23" spans="1:20" s="6" customFormat="1" ht="12.75" x14ac:dyDescent="0.2">
      <c r="A23" s="6" t="s">
        <v>24</v>
      </c>
      <c r="B23" s="6" t="s">
        <v>45</v>
      </c>
      <c r="C23" s="6" t="s">
        <v>46</v>
      </c>
      <c r="D23" s="25">
        <v>300000</v>
      </c>
      <c r="E23" s="25">
        <f>$D$23/12</f>
        <v>25000</v>
      </c>
      <c r="F23" s="25">
        <v>25000</v>
      </c>
      <c r="G23" s="25">
        <v>25000</v>
      </c>
      <c r="H23" s="25">
        <v>25000</v>
      </c>
      <c r="I23" s="25">
        <v>25000</v>
      </c>
      <c r="J23" s="25">
        <v>25000</v>
      </c>
      <c r="K23" s="25">
        <v>25000</v>
      </c>
      <c r="L23" s="25">
        <v>25000</v>
      </c>
      <c r="M23" s="25">
        <v>25000</v>
      </c>
      <c r="N23" s="25">
        <v>25000</v>
      </c>
      <c r="O23" s="25">
        <v>25000</v>
      </c>
      <c r="P23" s="25">
        <v>25000</v>
      </c>
      <c r="Q23" s="17">
        <f t="shared" si="0"/>
        <v>300000</v>
      </c>
      <c r="R23" s="27">
        <f t="shared" si="1"/>
        <v>0</v>
      </c>
    </row>
    <row r="24" spans="1:20" s="6" customFormat="1" ht="12.75" x14ac:dyDescent="0.2">
      <c r="A24" s="6" t="s">
        <v>24</v>
      </c>
      <c r="B24" s="6" t="s">
        <v>47</v>
      </c>
      <c r="C24" s="6" t="s">
        <v>48</v>
      </c>
      <c r="D24" s="25">
        <v>70000</v>
      </c>
      <c r="E24" s="25">
        <f>D24/12</f>
        <v>5833.333333333333</v>
      </c>
      <c r="F24" s="25">
        <v>5833.333333333333</v>
      </c>
      <c r="G24" s="25">
        <v>5833.333333333333</v>
      </c>
      <c r="H24" s="25">
        <v>5833.333333333333</v>
      </c>
      <c r="I24" s="25">
        <v>5833.333333333333</v>
      </c>
      <c r="J24" s="25">
        <v>5833.333333333333</v>
      </c>
      <c r="K24" s="25">
        <v>5833.333333333333</v>
      </c>
      <c r="L24" s="25">
        <v>5833.333333333333</v>
      </c>
      <c r="M24" s="25">
        <v>5833.333333333333</v>
      </c>
      <c r="N24" s="25">
        <v>5833.333333333333</v>
      </c>
      <c r="O24" s="25">
        <v>5833.333333333333</v>
      </c>
      <c r="P24" s="25">
        <v>5833.333333333333</v>
      </c>
      <c r="Q24" s="17">
        <f t="shared" si="0"/>
        <v>70000.000000000015</v>
      </c>
      <c r="R24" s="27">
        <f t="shared" si="1"/>
        <v>0</v>
      </c>
    </row>
    <row r="25" spans="1:20" s="6" customFormat="1" ht="12.75" x14ac:dyDescent="0.2">
      <c r="A25" s="6" t="s">
        <v>24</v>
      </c>
      <c r="B25" s="6" t="s">
        <v>49</v>
      </c>
      <c r="C25" s="6" t="s">
        <v>50</v>
      </c>
      <c r="D25" s="25">
        <v>6000</v>
      </c>
      <c r="E25" s="25">
        <f t="shared" ref="E25:E57" si="4">D25/12</f>
        <v>500</v>
      </c>
      <c r="F25" s="25">
        <v>500</v>
      </c>
      <c r="G25" s="25">
        <v>500</v>
      </c>
      <c r="H25" s="25">
        <v>500</v>
      </c>
      <c r="I25" s="25">
        <v>500</v>
      </c>
      <c r="J25" s="25">
        <v>500</v>
      </c>
      <c r="K25" s="25">
        <v>500</v>
      </c>
      <c r="L25" s="25">
        <v>500</v>
      </c>
      <c r="M25" s="25">
        <v>500</v>
      </c>
      <c r="N25" s="25">
        <v>500</v>
      </c>
      <c r="O25" s="25">
        <v>500</v>
      </c>
      <c r="P25" s="25">
        <v>500</v>
      </c>
      <c r="Q25" s="17">
        <f t="shared" si="0"/>
        <v>6000</v>
      </c>
      <c r="R25" s="27">
        <f t="shared" si="1"/>
        <v>0</v>
      </c>
    </row>
    <row r="26" spans="1:20" s="6" customFormat="1" ht="12.75" x14ac:dyDescent="0.2">
      <c r="A26" s="6" t="s">
        <v>24</v>
      </c>
      <c r="B26" s="6" t="s">
        <v>51</v>
      </c>
      <c r="C26" s="6" t="s">
        <v>52</v>
      </c>
      <c r="D26" s="25">
        <v>300000</v>
      </c>
      <c r="E26" s="25">
        <f t="shared" si="4"/>
        <v>25000</v>
      </c>
      <c r="F26" s="25">
        <v>25000</v>
      </c>
      <c r="G26" s="25">
        <v>25000</v>
      </c>
      <c r="H26" s="25">
        <v>25000</v>
      </c>
      <c r="I26" s="25">
        <v>25000</v>
      </c>
      <c r="J26" s="25">
        <v>25000</v>
      </c>
      <c r="K26" s="25">
        <v>25000</v>
      </c>
      <c r="L26" s="25">
        <v>25000</v>
      </c>
      <c r="M26" s="25">
        <v>25000</v>
      </c>
      <c r="N26" s="25">
        <v>25000</v>
      </c>
      <c r="O26" s="25">
        <v>25000</v>
      </c>
      <c r="P26" s="25">
        <v>25000</v>
      </c>
      <c r="Q26" s="17">
        <f t="shared" si="0"/>
        <v>300000</v>
      </c>
      <c r="R26" s="27">
        <f t="shared" si="1"/>
        <v>0</v>
      </c>
    </row>
    <row r="27" spans="1:20" s="6" customFormat="1" ht="12.75" x14ac:dyDescent="0.2">
      <c r="A27" s="6" t="s">
        <v>24</v>
      </c>
      <c r="B27" s="6" t="s">
        <v>53</v>
      </c>
      <c r="C27" s="6" t="s">
        <v>54</v>
      </c>
      <c r="D27" s="25">
        <v>3000</v>
      </c>
      <c r="E27" s="25">
        <f t="shared" si="4"/>
        <v>250</v>
      </c>
      <c r="F27" s="25">
        <v>250</v>
      </c>
      <c r="G27" s="25">
        <v>250</v>
      </c>
      <c r="H27" s="25">
        <v>250</v>
      </c>
      <c r="I27" s="25">
        <v>250</v>
      </c>
      <c r="J27" s="25">
        <v>250</v>
      </c>
      <c r="K27" s="25">
        <v>250</v>
      </c>
      <c r="L27" s="25">
        <v>250</v>
      </c>
      <c r="M27" s="25">
        <v>250</v>
      </c>
      <c r="N27" s="25">
        <v>250</v>
      </c>
      <c r="O27" s="25">
        <v>250</v>
      </c>
      <c r="P27" s="25">
        <v>250</v>
      </c>
      <c r="Q27" s="17">
        <f t="shared" si="0"/>
        <v>3000</v>
      </c>
      <c r="R27" s="27">
        <f t="shared" si="1"/>
        <v>0</v>
      </c>
    </row>
    <row r="28" spans="1:20" s="6" customFormat="1" ht="12.75" x14ac:dyDescent="0.2">
      <c r="A28" s="6" t="s">
        <v>24</v>
      </c>
      <c r="B28" s="6" t="s">
        <v>55</v>
      </c>
      <c r="C28" s="6" t="s">
        <v>56</v>
      </c>
      <c r="D28" s="25">
        <v>4607</v>
      </c>
      <c r="E28" s="25">
        <f t="shared" si="4"/>
        <v>383.91666666666669</v>
      </c>
      <c r="F28" s="25">
        <v>383.91666666666669</v>
      </c>
      <c r="G28" s="25">
        <v>383.91666666666669</v>
      </c>
      <c r="H28" s="25">
        <v>383.91666666666669</v>
      </c>
      <c r="I28" s="25">
        <v>383.91666666666669</v>
      </c>
      <c r="J28" s="25">
        <v>383.91666666666669</v>
      </c>
      <c r="K28" s="25">
        <v>383.91666666666669</v>
      </c>
      <c r="L28" s="25">
        <v>383.91666666666669</v>
      </c>
      <c r="M28" s="25">
        <v>383.91666666666669</v>
      </c>
      <c r="N28" s="25">
        <v>383.91666666666669</v>
      </c>
      <c r="O28" s="25">
        <v>383.91666666666669</v>
      </c>
      <c r="P28" s="25">
        <v>383.91666666666669</v>
      </c>
      <c r="Q28" s="17">
        <f t="shared" si="0"/>
        <v>4607</v>
      </c>
      <c r="R28" s="27">
        <f t="shared" si="1"/>
        <v>0</v>
      </c>
    </row>
    <row r="29" spans="1:20" s="6" customFormat="1" ht="12.75" x14ac:dyDescent="0.2">
      <c r="A29" s="6" t="s">
        <v>24</v>
      </c>
      <c r="B29" s="6" t="s">
        <v>57</v>
      </c>
      <c r="C29" s="6" t="s">
        <v>58</v>
      </c>
      <c r="D29" s="25">
        <v>75000</v>
      </c>
      <c r="E29" s="25">
        <f t="shared" si="4"/>
        <v>6250</v>
      </c>
      <c r="F29" s="25">
        <v>6250</v>
      </c>
      <c r="G29" s="25">
        <v>6250</v>
      </c>
      <c r="H29" s="25">
        <v>6250</v>
      </c>
      <c r="I29" s="25">
        <v>6250</v>
      </c>
      <c r="J29" s="25">
        <v>6250</v>
      </c>
      <c r="K29" s="25">
        <v>6250</v>
      </c>
      <c r="L29" s="25">
        <v>6250</v>
      </c>
      <c r="M29" s="25">
        <v>6250</v>
      </c>
      <c r="N29" s="25">
        <v>6250</v>
      </c>
      <c r="O29" s="25">
        <v>6250</v>
      </c>
      <c r="P29" s="25">
        <v>6250</v>
      </c>
      <c r="Q29" s="17">
        <f t="shared" si="0"/>
        <v>75000</v>
      </c>
      <c r="R29" s="27">
        <f t="shared" si="1"/>
        <v>0</v>
      </c>
    </row>
    <row r="30" spans="1:20" s="6" customFormat="1" ht="12.75" x14ac:dyDescent="0.2">
      <c r="A30" s="6" t="s">
        <v>24</v>
      </c>
      <c r="B30" s="6" t="s">
        <v>59</v>
      </c>
      <c r="C30" s="6" t="s">
        <v>60</v>
      </c>
      <c r="D30" s="25">
        <f>350000-2190.12</f>
        <v>347809.88</v>
      </c>
      <c r="E30" s="25">
        <f t="shared" si="4"/>
        <v>28984.156666666666</v>
      </c>
      <c r="F30" s="25">
        <v>28984.156666666666</v>
      </c>
      <c r="G30" s="25">
        <v>28984.156666666666</v>
      </c>
      <c r="H30" s="25">
        <v>28984.156666666666</v>
      </c>
      <c r="I30" s="25">
        <v>28984.156666666666</v>
      </c>
      <c r="J30" s="25">
        <v>28984.156666666666</v>
      </c>
      <c r="K30" s="25">
        <v>28984.156666666666</v>
      </c>
      <c r="L30" s="25">
        <v>28984.156666666666</v>
      </c>
      <c r="M30" s="25">
        <v>28984.156666666666</v>
      </c>
      <c r="N30" s="25">
        <v>28984.156666666666</v>
      </c>
      <c r="O30" s="25">
        <v>28984.156666666666</v>
      </c>
      <c r="P30" s="25">
        <v>28984.156666666666</v>
      </c>
      <c r="Q30" s="17">
        <f t="shared" si="0"/>
        <v>347809.88000000006</v>
      </c>
      <c r="R30" s="27">
        <f t="shared" si="1"/>
        <v>0</v>
      </c>
    </row>
    <row r="31" spans="1:20" s="6" customFormat="1" ht="12.75" x14ac:dyDescent="0.2">
      <c r="A31" s="6" t="s">
        <v>24</v>
      </c>
      <c r="B31" s="6" t="s">
        <v>61</v>
      </c>
      <c r="C31" s="6" t="s">
        <v>62</v>
      </c>
      <c r="D31" s="25">
        <v>50000</v>
      </c>
      <c r="E31" s="25">
        <f t="shared" si="4"/>
        <v>4166.666666666667</v>
      </c>
      <c r="F31" s="25">
        <v>4166.666666666667</v>
      </c>
      <c r="G31" s="25">
        <v>4166.666666666667</v>
      </c>
      <c r="H31" s="25">
        <v>4166.666666666667</v>
      </c>
      <c r="I31" s="25">
        <v>4166.666666666667</v>
      </c>
      <c r="J31" s="25">
        <v>4166.666666666667</v>
      </c>
      <c r="K31" s="25">
        <v>4166.666666666667</v>
      </c>
      <c r="L31" s="25">
        <v>4166.666666666667</v>
      </c>
      <c r="M31" s="25">
        <v>4166.666666666667</v>
      </c>
      <c r="N31" s="25">
        <v>4166.666666666667</v>
      </c>
      <c r="O31" s="25">
        <v>4166.666666666667</v>
      </c>
      <c r="P31" s="25">
        <v>4166.666666666667</v>
      </c>
      <c r="Q31" s="17">
        <f t="shared" si="0"/>
        <v>49999.999999999993</v>
      </c>
      <c r="R31" s="27">
        <f t="shared" si="1"/>
        <v>0</v>
      </c>
    </row>
    <row r="32" spans="1:20" s="6" customFormat="1" ht="12.75" x14ac:dyDescent="0.2">
      <c r="A32" s="6" t="s">
        <v>24</v>
      </c>
      <c r="B32" s="6" t="s">
        <v>63</v>
      </c>
      <c r="C32" s="6" t="s">
        <v>64</v>
      </c>
      <c r="D32" s="25">
        <v>40000</v>
      </c>
      <c r="E32" s="25">
        <f t="shared" si="4"/>
        <v>3333.3333333333335</v>
      </c>
      <c r="F32" s="25">
        <v>3333.3333333333335</v>
      </c>
      <c r="G32" s="25">
        <v>3333.3333333333335</v>
      </c>
      <c r="H32" s="25">
        <v>3333.3333333333335</v>
      </c>
      <c r="I32" s="25">
        <v>3333.3333333333335</v>
      </c>
      <c r="J32" s="25">
        <v>3333.3333333333335</v>
      </c>
      <c r="K32" s="25">
        <v>3333.3333333333335</v>
      </c>
      <c r="L32" s="25">
        <v>3333.3333333333335</v>
      </c>
      <c r="M32" s="25">
        <v>3333.3333333333335</v>
      </c>
      <c r="N32" s="25">
        <v>3333.3333333333335</v>
      </c>
      <c r="O32" s="25">
        <v>3333.3333333333335</v>
      </c>
      <c r="P32" s="25">
        <v>3333.3333333333335</v>
      </c>
      <c r="Q32" s="17">
        <f t="shared" si="0"/>
        <v>40000</v>
      </c>
      <c r="R32" s="27">
        <f t="shared" si="1"/>
        <v>0</v>
      </c>
    </row>
    <row r="33" spans="1:18" s="6" customFormat="1" ht="12.75" x14ac:dyDescent="0.2">
      <c r="A33" s="6" t="s">
        <v>24</v>
      </c>
      <c r="B33" s="6" t="s">
        <v>65</v>
      </c>
      <c r="C33" s="6" t="s">
        <v>66</v>
      </c>
      <c r="D33" s="25">
        <v>35000</v>
      </c>
      <c r="E33" s="25">
        <f t="shared" si="4"/>
        <v>2916.6666666666665</v>
      </c>
      <c r="F33" s="25">
        <v>2916.6666666666665</v>
      </c>
      <c r="G33" s="25">
        <v>2916.6666666666665</v>
      </c>
      <c r="H33" s="25">
        <v>2916.6666666666665</v>
      </c>
      <c r="I33" s="25">
        <v>2916.6666666666665</v>
      </c>
      <c r="J33" s="25">
        <v>2916.6666666666665</v>
      </c>
      <c r="K33" s="25">
        <v>2916.6666666666665</v>
      </c>
      <c r="L33" s="25">
        <v>2916.6666666666665</v>
      </c>
      <c r="M33" s="25">
        <v>2916.6666666666665</v>
      </c>
      <c r="N33" s="25">
        <v>2916.6666666666665</v>
      </c>
      <c r="O33" s="25">
        <v>2916.6666666666665</v>
      </c>
      <c r="P33" s="25">
        <v>2916.6666666666665</v>
      </c>
      <c r="Q33" s="17">
        <f t="shared" si="0"/>
        <v>35000.000000000007</v>
      </c>
      <c r="R33" s="27">
        <f t="shared" si="1"/>
        <v>0</v>
      </c>
    </row>
    <row r="34" spans="1:18" s="6" customFormat="1" ht="12.75" x14ac:dyDescent="0.2">
      <c r="A34" s="6" t="s">
        <v>24</v>
      </c>
      <c r="B34" s="6" t="s">
        <v>67</v>
      </c>
      <c r="C34" s="6" t="s">
        <v>68</v>
      </c>
      <c r="D34" s="25">
        <v>21000</v>
      </c>
      <c r="E34" s="25">
        <f t="shared" si="4"/>
        <v>1750</v>
      </c>
      <c r="F34" s="25">
        <v>1750</v>
      </c>
      <c r="G34" s="25">
        <v>1750</v>
      </c>
      <c r="H34" s="25">
        <v>1750</v>
      </c>
      <c r="I34" s="25">
        <v>1750</v>
      </c>
      <c r="J34" s="25">
        <v>1750</v>
      </c>
      <c r="K34" s="25">
        <v>1750</v>
      </c>
      <c r="L34" s="25">
        <v>1750</v>
      </c>
      <c r="M34" s="25">
        <v>1750</v>
      </c>
      <c r="N34" s="25">
        <v>1750</v>
      </c>
      <c r="O34" s="25">
        <v>1750</v>
      </c>
      <c r="P34" s="25">
        <v>1750</v>
      </c>
      <c r="Q34" s="17">
        <f t="shared" si="0"/>
        <v>21000</v>
      </c>
      <c r="R34" s="27">
        <f t="shared" si="1"/>
        <v>0</v>
      </c>
    </row>
    <row r="35" spans="1:18" s="6" customFormat="1" ht="12.75" x14ac:dyDescent="0.2">
      <c r="A35" s="6" t="s">
        <v>24</v>
      </c>
      <c r="B35" s="6" t="s">
        <v>69</v>
      </c>
      <c r="C35" s="6" t="s">
        <v>70</v>
      </c>
      <c r="D35" s="25">
        <v>6000</v>
      </c>
      <c r="E35" s="25">
        <f t="shared" si="4"/>
        <v>500</v>
      </c>
      <c r="F35" s="25">
        <v>500</v>
      </c>
      <c r="G35" s="25">
        <v>500</v>
      </c>
      <c r="H35" s="25">
        <v>500</v>
      </c>
      <c r="I35" s="25">
        <v>500</v>
      </c>
      <c r="J35" s="25">
        <v>500</v>
      </c>
      <c r="K35" s="25">
        <v>500</v>
      </c>
      <c r="L35" s="25">
        <v>500</v>
      </c>
      <c r="M35" s="25">
        <v>500</v>
      </c>
      <c r="N35" s="25">
        <v>500</v>
      </c>
      <c r="O35" s="25">
        <v>500</v>
      </c>
      <c r="P35" s="25">
        <v>500</v>
      </c>
      <c r="Q35" s="17">
        <f t="shared" si="0"/>
        <v>6000</v>
      </c>
      <c r="R35" s="27">
        <f t="shared" si="1"/>
        <v>0</v>
      </c>
    </row>
    <row r="36" spans="1:18" s="6" customFormat="1" ht="12.75" x14ac:dyDescent="0.2">
      <c r="A36" s="6" t="s">
        <v>24</v>
      </c>
      <c r="B36" s="6" t="s">
        <v>71</v>
      </c>
      <c r="C36" s="6" t="s">
        <v>72</v>
      </c>
      <c r="D36" s="25">
        <v>10000</v>
      </c>
      <c r="E36" s="25">
        <f t="shared" si="4"/>
        <v>833.33333333333337</v>
      </c>
      <c r="F36" s="25">
        <v>833.33333333333337</v>
      </c>
      <c r="G36" s="25">
        <v>833.33333333333337</v>
      </c>
      <c r="H36" s="25">
        <v>833.33333333333337</v>
      </c>
      <c r="I36" s="25">
        <v>833.33333333333337</v>
      </c>
      <c r="J36" s="25">
        <v>833.33333333333337</v>
      </c>
      <c r="K36" s="25">
        <v>833.33333333333337</v>
      </c>
      <c r="L36" s="25">
        <v>833.33333333333337</v>
      </c>
      <c r="M36" s="25">
        <v>833.33333333333337</v>
      </c>
      <c r="N36" s="25">
        <v>833.33333333333337</v>
      </c>
      <c r="O36" s="25">
        <v>833.33333333333337</v>
      </c>
      <c r="P36" s="25">
        <v>833.33333333333337</v>
      </c>
      <c r="Q36" s="17">
        <f t="shared" si="0"/>
        <v>10000</v>
      </c>
      <c r="R36" s="27">
        <f t="shared" si="1"/>
        <v>0</v>
      </c>
    </row>
    <row r="37" spans="1:18" s="6" customFormat="1" ht="12.75" x14ac:dyDescent="0.2">
      <c r="A37" s="6" t="s">
        <v>24</v>
      </c>
      <c r="B37" s="6" t="s">
        <v>73</v>
      </c>
      <c r="C37" s="6" t="s">
        <v>74</v>
      </c>
      <c r="D37" s="25">
        <v>12000</v>
      </c>
      <c r="E37" s="25">
        <f t="shared" si="4"/>
        <v>1000</v>
      </c>
      <c r="F37" s="25">
        <v>1000</v>
      </c>
      <c r="G37" s="25">
        <v>1000</v>
      </c>
      <c r="H37" s="25">
        <v>1000</v>
      </c>
      <c r="I37" s="25">
        <v>1000</v>
      </c>
      <c r="J37" s="25">
        <v>1000</v>
      </c>
      <c r="K37" s="25">
        <v>1000</v>
      </c>
      <c r="L37" s="25">
        <v>1000</v>
      </c>
      <c r="M37" s="25">
        <v>1000</v>
      </c>
      <c r="N37" s="25">
        <v>1000</v>
      </c>
      <c r="O37" s="25">
        <v>1000</v>
      </c>
      <c r="P37" s="25">
        <v>1000</v>
      </c>
      <c r="Q37" s="17">
        <f t="shared" si="0"/>
        <v>12000</v>
      </c>
      <c r="R37" s="27">
        <f t="shared" si="1"/>
        <v>0</v>
      </c>
    </row>
    <row r="38" spans="1:18" s="6" customFormat="1" ht="12.75" x14ac:dyDescent="0.2">
      <c r="A38" s="6" t="s">
        <v>24</v>
      </c>
      <c r="B38" s="6" t="s">
        <v>75</v>
      </c>
      <c r="C38" s="6" t="s">
        <v>76</v>
      </c>
      <c r="D38" s="25">
        <v>80000</v>
      </c>
      <c r="E38" s="25">
        <f t="shared" si="4"/>
        <v>6666.666666666667</v>
      </c>
      <c r="F38" s="25">
        <v>6666.666666666667</v>
      </c>
      <c r="G38" s="25">
        <v>6666.666666666667</v>
      </c>
      <c r="H38" s="25">
        <v>6666.666666666667</v>
      </c>
      <c r="I38" s="25">
        <v>6666.666666666667</v>
      </c>
      <c r="J38" s="25">
        <v>6666.666666666667</v>
      </c>
      <c r="K38" s="25">
        <v>6666.666666666667</v>
      </c>
      <c r="L38" s="25">
        <v>6666.666666666667</v>
      </c>
      <c r="M38" s="25">
        <v>6666.666666666667</v>
      </c>
      <c r="N38" s="25">
        <v>6666.666666666667</v>
      </c>
      <c r="O38" s="25">
        <v>6666.666666666667</v>
      </c>
      <c r="P38" s="25">
        <v>6666.666666666667</v>
      </c>
      <c r="Q38" s="17">
        <f t="shared" si="0"/>
        <v>80000</v>
      </c>
      <c r="R38" s="27">
        <f t="shared" si="1"/>
        <v>0</v>
      </c>
    </row>
    <row r="39" spans="1:18" s="6" customFormat="1" ht="12.75" x14ac:dyDescent="0.2">
      <c r="A39" s="6" t="s">
        <v>24</v>
      </c>
      <c r="B39" s="6" t="s">
        <v>77</v>
      </c>
      <c r="C39" s="6" t="s">
        <v>78</v>
      </c>
      <c r="D39" s="25">
        <v>30000</v>
      </c>
      <c r="E39" s="25">
        <f t="shared" si="4"/>
        <v>2500</v>
      </c>
      <c r="F39" s="25">
        <v>2500</v>
      </c>
      <c r="G39" s="25">
        <v>2500</v>
      </c>
      <c r="H39" s="25">
        <v>2500</v>
      </c>
      <c r="I39" s="25">
        <v>2500</v>
      </c>
      <c r="J39" s="25">
        <v>2500</v>
      </c>
      <c r="K39" s="25">
        <v>2500</v>
      </c>
      <c r="L39" s="25">
        <v>2500</v>
      </c>
      <c r="M39" s="25">
        <v>2500</v>
      </c>
      <c r="N39" s="25">
        <v>2500</v>
      </c>
      <c r="O39" s="25">
        <v>2500</v>
      </c>
      <c r="P39" s="25">
        <v>2500</v>
      </c>
      <c r="Q39" s="17">
        <f t="shared" si="0"/>
        <v>30000</v>
      </c>
      <c r="R39" s="27">
        <f t="shared" si="1"/>
        <v>0</v>
      </c>
    </row>
    <row r="40" spans="1:18" s="6" customFormat="1" ht="12.75" x14ac:dyDescent="0.2">
      <c r="A40" s="6" t="s">
        <v>24</v>
      </c>
      <c r="B40" s="6" t="s">
        <v>79</v>
      </c>
      <c r="C40" s="6" t="s">
        <v>80</v>
      </c>
      <c r="D40" s="25">
        <v>10000</v>
      </c>
      <c r="E40" s="25">
        <f t="shared" si="4"/>
        <v>833.33333333333337</v>
      </c>
      <c r="F40" s="25">
        <v>833.33333333333337</v>
      </c>
      <c r="G40" s="25">
        <v>833.33333333333337</v>
      </c>
      <c r="H40" s="25">
        <v>833.33333333333337</v>
      </c>
      <c r="I40" s="25">
        <v>833.33333333333337</v>
      </c>
      <c r="J40" s="25">
        <v>833.33333333333337</v>
      </c>
      <c r="K40" s="25">
        <v>833.33333333333337</v>
      </c>
      <c r="L40" s="25">
        <v>833.33333333333337</v>
      </c>
      <c r="M40" s="25">
        <v>833.33333333333337</v>
      </c>
      <c r="N40" s="25">
        <v>833.33333333333337</v>
      </c>
      <c r="O40" s="25">
        <v>833.33333333333337</v>
      </c>
      <c r="P40" s="25">
        <v>833.33333333333337</v>
      </c>
      <c r="Q40" s="17">
        <f t="shared" si="0"/>
        <v>10000</v>
      </c>
      <c r="R40" s="27">
        <f t="shared" si="1"/>
        <v>0</v>
      </c>
    </row>
    <row r="41" spans="1:18" s="6" customFormat="1" ht="12.75" x14ac:dyDescent="0.2">
      <c r="A41" s="6" t="s">
        <v>24</v>
      </c>
      <c r="B41" s="6" t="s">
        <v>81</v>
      </c>
      <c r="C41" s="6" t="s">
        <v>82</v>
      </c>
      <c r="D41" s="25">
        <v>50000</v>
      </c>
      <c r="E41" s="25">
        <f t="shared" si="4"/>
        <v>4166.666666666667</v>
      </c>
      <c r="F41" s="25">
        <v>4166.666666666667</v>
      </c>
      <c r="G41" s="25">
        <v>4166.666666666667</v>
      </c>
      <c r="H41" s="25">
        <v>4166.666666666667</v>
      </c>
      <c r="I41" s="25">
        <v>4166.666666666667</v>
      </c>
      <c r="J41" s="25">
        <v>4166.666666666667</v>
      </c>
      <c r="K41" s="25">
        <v>4166.666666666667</v>
      </c>
      <c r="L41" s="25">
        <v>4166.666666666667</v>
      </c>
      <c r="M41" s="25">
        <v>4166.666666666667</v>
      </c>
      <c r="N41" s="25">
        <v>4166.666666666667</v>
      </c>
      <c r="O41" s="25">
        <v>4166.666666666667</v>
      </c>
      <c r="P41" s="25">
        <v>4166.666666666667</v>
      </c>
      <c r="Q41" s="17">
        <f t="shared" si="0"/>
        <v>49999.999999999993</v>
      </c>
      <c r="R41" s="27">
        <f t="shared" si="1"/>
        <v>0</v>
      </c>
    </row>
    <row r="42" spans="1:18" s="6" customFormat="1" ht="12.75" x14ac:dyDescent="0.2">
      <c r="A42" s="6" t="s">
        <v>24</v>
      </c>
      <c r="B42" s="6" t="s">
        <v>83</v>
      </c>
      <c r="C42" s="6" t="s">
        <v>84</v>
      </c>
      <c r="D42" s="25">
        <v>50000</v>
      </c>
      <c r="E42" s="25">
        <f t="shared" si="4"/>
        <v>4166.666666666667</v>
      </c>
      <c r="F42" s="25">
        <v>4166.666666666667</v>
      </c>
      <c r="G42" s="25">
        <v>4166.666666666667</v>
      </c>
      <c r="H42" s="25">
        <v>4166.666666666667</v>
      </c>
      <c r="I42" s="25">
        <v>4166.666666666667</v>
      </c>
      <c r="J42" s="25">
        <v>4166.666666666667</v>
      </c>
      <c r="K42" s="25">
        <v>4166.666666666667</v>
      </c>
      <c r="L42" s="25">
        <v>4166.666666666667</v>
      </c>
      <c r="M42" s="25">
        <v>4166.666666666667</v>
      </c>
      <c r="N42" s="25">
        <v>4166.666666666667</v>
      </c>
      <c r="O42" s="25">
        <v>4166.666666666667</v>
      </c>
      <c r="P42" s="25">
        <v>4166.666666666667</v>
      </c>
      <c r="Q42" s="17">
        <f t="shared" si="0"/>
        <v>49999.999999999993</v>
      </c>
      <c r="R42" s="27">
        <f t="shared" si="1"/>
        <v>0</v>
      </c>
    </row>
    <row r="43" spans="1:18" s="6" customFormat="1" ht="12.75" x14ac:dyDescent="0.2">
      <c r="A43" s="6" t="s">
        <v>24</v>
      </c>
      <c r="B43" s="6" t="s">
        <v>85</v>
      </c>
      <c r="C43" s="6" t="s">
        <v>86</v>
      </c>
      <c r="D43" s="25">
        <v>2000</v>
      </c>
      <c r="E43" s="25">
        <f t="shared" si="4"/>
        <v>166.66666666666666</v>
      </c>
      <c r="F43" s="25">
        <v>166.66666666666666</v>
      </c>
      <c r="G43" s="25">
        <v>166.66666666666666</v>
      </c>
      <c r="H43" s="25">
        <v>166.66666666666666</v>
      </c>
      <c r="I43" s="25">
        <v>166.66666666666666</v>
      </c>
      <c r="J43" s="25">
        <v>166.66666666666666</v>
      </c>
      <c r="K43" s="25">
        <v>166.66666666666666</v>
      </c>
      <c r="L43" s="25">
        <v>166.66666666666666</v>
      </c>
      <c r="M43" s="25">
        <v>166.66666666666666</v>
      </c>
      <c r="N43" s="25">
        <v>166.66666666666666</v>
      </c>
      <c r="O43" s="25">
        <v>166.66666666666666</v>
      </c>
      <c r="P43" s="25">
        <v>166.66666666666666</v>
      </c>
      <c r="Q43" s="17">
        <f t="shared" si="0"/>
        <v>2000.0000000000002</v>
      </c>
      <c r="R43" s="27">
        <f t="shared" si="1"/>
        <v>0</v>
      </c>
    </row>
    <row r="44" spans="1:18" s="6" customFormat="1" ht="12.75" x14ac:dyDescent="0.2">
      <c r="A44" s="6" t="s">
        <v>24</v>
      </c>
      <c r="B44" s="6" t="s">
        <v>87</v>
      </c>
      <c r="C44" s="6" t="s">
        <v>88</v>
      </c>
      <c r="D44" s="25">
        <v>50000</v>
      </c>
      <c r="E44" s="25">
        <f t="shared" si="4"/>
        <v>4166.666666666667</v>
      </c>
      <c r="F44" s="25">
        <v>4166.666666666667</v>
      </c>
      <c r="G44" s="25">
        <v>4166.666666666667</v>
      </c>
      <c r="H44" s="25">
        <v>4166.666666666667</v>
      </c>
      <c r="I44" s="25">
        <v>4166.666666666667</v>
      </c>
      <c r="J44" s="25">
        <v>4166.666666666667</v>
      </c>
      <c r="K44" s="25">
        <v>4166.666666666667</v>
      </c>
      <c r="L44" s="25">
        <v>4166.666666666667</v>
      </c>
      <c r="M44" s="25">
        <v>4166.666666666667</v>
      </c>
      <c r="N44" s="25">
        <v>4166.666666666667</v>
      </c>
      <c r="O44" s="25">
        <v>4166.666666666667</v>
      </c>
      <c r="P44" s="25">
        <v>4166.666666666667</v>
      </c>
      <c r="Q44" s="17">
        <f t="shared" si="0"/>
        <v>49999.999999999993</v>
      </c>
      <c r="R44" s="27">
        <f t="shared" si="1"/>
        <v>0</v>
      </c>
    </row>
    <row r="45" spans="1:18" s="6" customFormat="1" ht="12.75" x14ac:dyDescent="0.2">
      <c r="A45" s="6" t="s">
        <v>24</v>
      </c>
      <c r="B45" s="6" t="s">
        <v>89</v>
      </c>
      <c r="C45" s="6" t="s">
        <v>90</v>
      </c>
      <c r="D45" s="25">
        <v>35000</v>
      </c>
      <c r="E45" s="25">
        <f t="shared" si="4"/>
        <v>2916.6666666666665</v>
      </c>
      <c r="F45" s="25">
        <v>2916.6666666666665</v>
      </c>
      <c r="G45" s="25">
        <v>2916.6666666666665</v>
      </c>
      <c r="H45" s="25">
        <v>2916.6666666666665</v>
      </c>
      <c r="I45" s="25">
        <v>2916.6666666666665</v>
      </c>
      <c r="J45" s="25">
        <v>2916.6666666666665</v>
      </c>
      <c r="K45" s="25">
        <v>2916.6666666666665</v>
      </c>
      <c r="L45" s="25">
        <v>2916.6666666666665</v>
      </c>
      <c r="M45" s="25">
        <v>2916.6666666666665</v>
      </c>
      <c r="N45" s="25">
        <v>2916.6666666666665</v>
      </c>
      <c r="O45" s="25">
        <v>2916.6666666666665</v>
      </c>
      <c r="P45" s="25">
        <v>2916.6666666666665</v>
      </c>
      <c r="Q45" s="17">
        <f t="shared" si="0"/>
        <v>35000.000000000007</v>
      </c>
      <c r="R45" s="27">
        <f t="shared" si="1"/>
        <v>0</v>
      </c>
    </row>
    <row r="46" spans="1:18" s="6" customFormat="1" ht="12.75" x14ac:dyDescent="0.2">
      <c r="A46" s="6" t="s">
        <v>24</v>
      </c>
      <c r="B46" s="6" t="s">
        <v>91</v>
      </c>
      <c r="C46" s="6" t="s">
        <v>92</v>
      </c>
      <c r="D46" s="25">
        <v>14000</v>
      </c>
      <c r="E46" s="25">
        <f t="shared" si="4"/>
        <v>1166.6666666666667</v>
      </c>
      <c r="F46" s="25">
        <v>1166.6666666666667</v>
      </c>
      <c r="G46" s="25">
        <v>1166.6666666666667</v>
      </c>
      <c r="H46" s="25">
        <v>1166.6666666666667</v>
      </c>
      <c r="I46" s="25">
        <v>1166.6666666666667</v>
      </c>
      <c r="J46" s="25">
        <v>1166.6666666666667</v>
      </c>
      <c r="K46" s="25">
        <v>1166.6666666666667</v>
      </c>
      <c r="L46" s="25">
        <v>1166.6666666666667</v>
      </c>
      <c r="M46" s="25">
        <v>1166.6666666666667</v>
      </c>
      <c r="N46" s="25">
        <v>1166.6666666666667</v>
      </c>
      <c r="O46" s="25">
        <v>1166.6666666666667</v>
      </c>
      <c r="P46" s="25">
        <v>1166.6666666666667</v>
      </c>
      <c r="Q46" s="17">
        <f t="shared" ref="Q46" si="5">SUM(E46:P46)</f>
        <v>13999.999999999998</v>
      </c>
      <c r="R46" s="27">
        <f t="shared" si="1"/>
        <v>0</v>
      </c>
    </row>
    <row r="47" spans="1:18" s="6" customFormat="1" ht="12.75" x14ac:dyDescent="0.2">
      <c r="A47" s="6" t="s">
        <v>24</v>
      </c>
      <c r="B47" s="6" t="s">
        <v>93</v>
      </c>
      <c r="C47" s="6" t="s">
        <v>94</v>
      </c>
      <c r="D47" s="29">
        <v>460000</v>
      </c>
      <c r="E47" s="25">
        <f t="shared" si="4"/>
        <v>38333.333333333336</v>
      </c>
      <c r="F47" s="25">
        <v>38333.333333333336</v>
      </c>
      <c r="G47" s="25">
        <v>38333.333333333336</v>
      </c>
      <c r="H47" s="25">
        <v>38333.333333333336</v>
      </c>
      <c r="I47" s="25">
        <v>38333.333333333336</v>
      </c>
      <c r="J47" s="25">
        <v>38333.333333333336</v>
      </c>
      <c r="K47" s="25">
        <v>38333.333333333336</v>
      </c>
      <c r="L47" s="25">
        <v>38333.333333333336</v>
      </c>
      <c r="M47" s="25">
        <v>38333.333333333336</v>
      </c>
      <c r="N47" s="25">
        <v>38333.333333333336</v>
      </c>
      <c r="O47" s="25">
        <v>38333.333333333336</v>
      </c>
      <c r="P47" s="25">
        <v>38333.333333333336</v>
      </c>
      <c r="Q47" s="17">
        <f t="shared" si="0"/>
        <v>459999.99999999994</v>
      </c>
      <c r="R47" s="27">
        <f t="shared" si="1"/>
        <v>0</v>
      </c>
    </row>
    <row r="48" spans="1:18" s="6" customFormat="1" ht="12.75" x14ac:dyDescent="0.2">
      <c r="A48" s="6" t="s">
        <v>24</v>
      </c>
      <c r="B48" s="6" t="s">
        <v>95</v>
      </c>
      <c r="C48" s="6" t="s">
        <v>96</v>
      </c>
      <c r="D48" s="25">
        <v>2500</v>
      </c>
      <c r="E48" s="25">
        <f t="shared" si="4"/>
        <v>208.33333333333334</v>
      </c>
      <c r="F48" s="25">
        <v>208.33333333333334</v>
      </c>
      <c r="G48" s="25">
        <v>208.33333333333334</v>
      </c>
      <c r="H48" s="25">
        <v>208.33333333333334</v>
      </c>
      <c r="I48" s="25">
        <v>208.33333333333334</v>
      </c>
      <c r="J48" s="25">
        <v>208.33333333333334</v>
      </c>
      <c r="K48" s="25">
        <v>208.33333333333334</v>
      </c>
      <c r="L48" s="25">
        <v>208.33333333333334</v>
      </c>
      <c r="M48" s="25">
        <v>208.33333333333334</v>
      </c>
      <c r="N48" s="25">
        <v>208.33333333333334</v>
      </c>
      <c r="O48" s="25">
        <v>208.33333333333334</v>
      </c>
      <c r="P48" s="25">
        <v>208.33333333333334</v>
      </c>
      <c r="Q48" s="17">
        <f t="shared" si="0"/>
        <v>2500</v>
      </c>
      <c r="R48" s="27">
        <f t="shared" si="1"/>
        <v>0</v>
      </c>
    </row>
    <row r="49" spans="1:18" s="6" customFormat="1" ht="12.75" x14ac:dyDescent="0.2">
      <c r="A49" s="6" t="s">
        <v>24</v>
      </c>
      <c r="B49" s="6" t="s">
        <v>97</v>
      </c>
      <c r="C49" s="6" t="s">
        <v>98</v>
      </c>
      <c r="D49" s="25">
        <v>47000</v>
      </c>
      <c r="E49" s="25">
        <f t="shared" si="4"/>
        <v>3916.6666666666665</v>
      </c>
      <c r="F49" s="25">
        <v>3916.6666666666665</v>
      </c>
      <c r="G49" s="25">
        <v>3916.6666666666665</v>
      </c>
      <c r="H49" s="25">
        <v>3916.6666666666665</v>
      </c>
      <c r="I49" s="25">
        <v>3916.6666666666665</v>
      </c>
      <c r="J49" s="25">
        <v>3916.6666666666665</v>
      </c>
      <c r="K49" s="25">
        <v>3916.6666666666665</v>
      </c>
      <c r="L49" s="25">
        <v>3916.6666666666665</v>
      </c>
      <c r="M49" s="25">
        <v>3916.6666666666665</v>
      </c>
      <c r="N49" s="25">
        <v>3916.6666666666665</v>
      </c>
      <c r="O49" s="25">
        <v>3916.6666666666665</v>
      </c>
      <c r="P49" s="25">
        <v>3916.6666666666665</v>
      </c>
      <c r="Q49" s="17">
        <f t="shared" si="0"/>
        <v>46999.999999999993</v>
      </c>
      <c r="R49" s="27">
        <f t="shared" si="1"/>
        <v>0</v>
      </c>
    </row>
    <row r="50" spans="1:18" s="6" customFormat="1" ht="12.75" x14ac:dyDescent="0.2">
      <c r="A50" s="6" t="s">
        <v>24</v>
      </c>
      <c r="B50" s="6" t="s">
        <v>99</v>
      </c>
      <c r="C50" s="6" t="s">
        <v>100</v>
      </c>
      <c r="D50" s="25">
        <v>9000</v>
      </c>
      <c r="E50" s="25">
        <f t="shared" si="4"/>
        <v>750</v>
      </c>
      <c r="F50" s="25">
        <v>750</v>
      </c>
      <c r="G50" s="25">
        <v>750</v>
      </c>
      <c r="H50" s="25">
        <v>750</v>
      </c>
      <c r="I50" s="25">
        <v>750</v>
      </c>
      <c r="J50" s="25">
        <v>750</v>
      </c>
      <c r="K50" s="25">
        <v>750</v>
      </c>
      <c r="L50" s="25">
        <v>750</v>
      </c>
      <c r="M50" s="25">
        <v>750</v>
      </c>
      <c r="N50" s="25">
        <v>750</v>
      </c>
      <c r="O50" s="25">
        <v>750</v>
      </c>
      <c r="P50" s="25">
        <v>750</v>
      </c>
      <c r="Q50" s="17">
        <f t="shared" si="0"/>
        <v>9000</v>
      </c>
      <c r="R50" s="27">
        <f t="shared" si="1"/>
        <v>0</v>
      </c>
    </row>
    <row r="51" spans="1:18" s="6" customFormat="1" ht="12.75" x14ac:dyDescent="0.2">
      <c r="A51" s="6" t="s">
        <v>24</v>
      </c>
      <c r="B51" s="6" t="s">
        <v>101</v>
      </c>
      <c r="C51" s="6" t="s">
        <v>102</v>
      </c>
      <c r="D51" s="25">
        <v>5000</v>
      </c>
      <c r="E51" s="25">
        <f t="shared" si="4"/>
        <v>416.66666666666669</v>
      </c>
      <c r="F51" s="25">
        <v>416.66666666666669</v>
      </c>
      <c r="G51" s="25">
        <v>416.66666666666669</v>
      </c>
      <c r="H51" s="25">
        <v>416.66666666666669</v>
      </c>
      <c r="I51" s="25">
        <v>416.66666666666669</v>
      </c>
      <c r="J51" s="25">
        <v>416.66666666666669</v>
      </c>
      <c r="K51" s="25">
        <v>416.66666666666669</v>
      </c>
      <c r="L51" s="25">
        <v>416.66666666666669</v>
      </c>
      <c r="M51" s="25">
        <v>416.66666666666669</v>
      </c>
      <c r="N51" s="25">
        <v>416.66666666666669</v>
      </c>
      <c r="O51" s="25">
        <v>416.66666666666669</v>
      </c>
      <c r="P51" s="25">
        <v>416.66666666666669</v>
      </c>
      <c r="Q51" s="17">
        <f t="shared" si="0"/>
        <v>5000</v>
      </c>
      <c r="R51" s="27">
        <f t="shared" si="1"/>
        <v>0</v>
      </c>
    </row>
    <row r="52" spans="1:18" s="6" customFormat="1" ht="12.75" x14ac:dyDescent="0.2">
      <c r="A52" s="6" t="s">
        <v>24</v>
      </c>
      <c r="B52" s="6" t="s">
        <v>103</v>
      </c>
      <c r="C52" s="6" t="s">
        <v>104</v>
      </c>
      <c r="D52" s="25">
        <v>25000</v>
      </c>
      <c r="E52" s="25">
        <f t="shared" si="4"/>
        <v>2083.3333333333335</v>
      </c>
      <c r="F52" s="25">
        <v>2083.3333333333335</v>
      </c>
      <c r="G52" s="25">
        <v>2083.3333333333335</v>
      </c>
      <c r="H52" s="25">
        <v>2083.3333333333335</v>
      </c>
      <c r="I52" s="25">
        <v>2083.3333333333335</v>
      </c>
      <c r="J52" s="25">
        <v>2083.3333333333335</v>
      </c>
      <c r="K52" s="25">
        <v>2083.3333333333335</v>
      </c>
      <c r="L52" s="25">
        <v>2083.3333333333335</v>
      </c>
      <c r="M52" s="25">
        <v>2083.3333333333335</v>
      </c>
      <c r="N52" s="25">
        <v>2083.3333333333335</v>
      </c>
      <c r="O52" s="25">
        <v>2083.3333333333335</v>
      </c>
      <c r="P52" s="25">
        <v>2083.3333333333335</v>
      </c>
      <c r="Q52" s="17">
        <f t="shared" si="0"/>
        <v>24999.999999999996</v>
      </c>
      <c r="R52" s="27">
        <f t="shared" si="1"/>
        <v>0</v>
      </c>
    </row>
    <row r="53" spans="1:18" s="6" customFormat="1" ht="12.75" x14ac:dyDescent="0.2">
      <c r="A53" s="6" t="s">
        <v>24</v>
      </c>
      <c r="B53" s="6" t="s">
        <v>105</v>
      </c>
      <c r="C53" s="6" t="s">
        <v>106</v>
      </c>
      <c r="D53" s="25">
        <v>15000</v>
      </c>
      <c r="E53" s="25">
        <f t="shared" si="4"/>
        <v>1250</v>
      </c>
      <c r="F53" s="25">
        <v>1250</v>
      </c>
      <c r="G53" s="25">
        <v>1250</v>
      </c>
      <c r="H53" s="25">
        <v>1250</v>
      </c>
      <c r="I53" s="25">
        <v>1250</v>
      </c>
      <c r="J53" s="25">
        <v>1250</v>
      </c>
      <c r="K53" s="25">
        <v>1250</v>
      </c>
      <c r="L53" s="25">
        <v>1250</v>
      </c>
      <c r="M53" s="25">
        <v>1250</v>
      </c>
      <c r="N53" s="25">
        <v>1250</v>
      </c>
      <c r="O53" s="25">
        <v>1250</v>
      </c>
      <c r="P53" s="25">
        <v>1250</v>
      </c>
      <c r="Q53" s="17">
        <f t="shared" si="0"/>
        <v>15000</v>
      </c>
      <c r="R53" s="27">
        <f t="shared" si="1"/>
        <v>0</v>
      </c>
    </row>
    <row r="54" spans="1:18" s="6" customFormat="1" ht="12.75" x14ac:dyDescent="0.2">
      <c r="A54" s="6" t="s">
        <v>24</v>
      </c>
      <c r="B54" s="6" t="s">
        <v>107</v>
      </c>
      <c r="C54" s="6" t="s">
        <v>108</v>
      </c>
      <c r="D54" s="25">
        <v>1200</v>
      </c>
      <c r="E54" s="25">
        <f t="shared" si="4"/>
        <v>100</v>
      </c>
      <c r="F54" s="25">
        <v>100</v>
      </c>
      <c r="G54" s="25">
        <v>100</v>
      </c>
      <c r="H54" s="25">
        <v>100</v>
      </c>
      <c r="I54" s="25">
        <v>100</v>
      </c>
      <c r="J54" s="25">
        <v>100</v>
      </c>
      <c r="K54" s="25">
        <v>100</v>
      </c>
      <c r="L54" s="25">
        <v>100</v>
      </c>
      <c r="M54" s="25">
        <v>100</v>
      </c>
      <c r="N54" s="25">
        <v>100</v>
      </c>
      <c r="O54" s="25">
        <v>100</v>
      </c>
      <c r="P54" s="25">
        <v>100</v>
      </c>
      <c r="Q54" s="17">
        <f t="shared" si="0"/>
        <v>1200</v>
      </c>
      <c r="R54" s="27">
        <f t="shared" si="1"/>
        <v>0</v>
      </c>
    </row>
    <row r="55" spans="1:18" s="6" customFormat="1" ht="12.75" x14ac:dyDescent="0.2">
      <c r="A55" s="6" t="s">
        <v>24</v>
      </c>
      <c r="B55" s="6" t="s">
        <v>109</v>
      </c>
      <c r="C55" s="6" t="s">
        <v>110</v>
      </c>
      <c r="D55" s="25">
        <v>9000</v>
      </c>
      <c r="E55" s="25">
        <f t="shared" si="4"/>
        <v>750</v>
      </c>
      <c r="F55" s="25">
        <v>750</v>
      </c>
      <c r="G55" s="25">
        <v>750</v>
      </c>
      <c r="H55" s="25">
        <v>750</v>
      </c>
      <c r="I55" s="25">
        <v>750</v>
      </c>
      <c r="J55" s="25">
        <v>750</v>
      </c>
      <c r="K55" s="25">
        <v>750</v>
      </c>
      <c r="L55" s="25">
        <v>750</v>
      </c>
      <c r="M55" s="25">
        <v>750</v>
      </c>
      <c r="N55" s="25">
        <v>750</v>
      </c>
      <c r="O55" s="25">
        <v>750</v>
      </c>
      <c r="P55" s="25">
        <v>750</v>
      </c>
      <c r="Q55" s="17">
        <f t="shared" si="0"/>
        <v>9000</v>
      </c>
      <c r="R55" s="27">
        <f t="shared" si="1"/>
        <v>0</v>
      </c>
    </row>
    <row r="56" spans="1:18" s="6" customFormat="1" ht="12.75" x14ac:dyDescent="0.2">
      <c r="A56" s="6" t="s">
        <v>24</v>
      </c>
      <c r="B56" s="6" t="s">
        <v>111</v>
      </c>
      <c r="C56" s="6" t="s">
        <v>112</v>
      </c>
      <c r="D56" s="25">
        <v>30000</v>
      </c>
      <c r="E56" s="25">
        <f t="shared" si="4"/>
        <v>2500</v>
      </c>
      <c r="F56" s="25">
        <v>2500</v>
      </c>
      <c r="G56" s="25">
        <v>2500</v>
      </c>
      <c r="H56" s="25">
        <v>2500</v>
      </c>
      <c r="I56" s="25">
        <v>2500</v>
      </c>
      <c r="J56" s="25">
        <v>2500</v>
      </c>
      <c r="K56" s="25">
        <v>2500</v>
      </c>
      <c r="L56" s="25">
        <v>2500</v>
      </c>
      <c r="M56" s="25">
        <v>2500</v>
      </c>
      <c r="N56" s="25">
        <v>2500</v>
      </c>
      <c r="O56" s="25">
        <v>2500</v>
      </c>
      <c r="P56" s="25">
        <v>2500</v>
      </c>
      <c r="Q56" s="17">
        <f t="shared" si="0"/>
        <v>30000</v>
      </c>
      <c r="R56" s="27">
        <f t="shared" si="1"/>
        <v>0</v>
      </c>
    </row>
    <row r="57" spans="1:18" s="6" customFormat="1" ht="12.75" x14ac:dyDescent="0.2">
      <c r="A57" s="6" t="s">
        <v>24</v>
      </c>
      <c r="B57" s="6" t="s">
        <v>113</v>
      </c>
      <c r="C57" s="6" t="s">
        <v>114</v>
      </c>
      <c r="D57" s="25">
        <v>5000</v>
      </c>
      <c r="E57" s="25">
        <f t="shared" si="4"/>
        <v>416.66666666666669</v>
      </c>
      <c r="F57" s="25">
        <v>416.66666666666669</v>
      </c>
      <c r="G57" s="25">
        <v>416.66666666666669</v>
      </c>
      <c r="H57" s="25">
        <v>416.66666666666669</v>
      </c>
      <c r="I57" s="25">
        <v>416.66666666666669</v>
      </c>
      <c r="J57" s="25">
        <v>416.66666666666669</v>
      </c>
      <c r="K57" s="25">
        <v>416.66666666666669</v>
      </c>
      <c r="L57" s="25">
        <v>416.66666666666669</v>
      </c>
      <c r="M57" s="25">
        <v>416.66666666666669</v>
      </c>
      <c r="N57" s="25">
        <v>416.66666666666669</v>
      </c>
      <c r="O57" s="25">
        <v>416.66666666666669</v>
      </c>
      <c r="P57" s="25">
        <v>416.66666666666669</v>
      </c>
      <c r="Q57" s="17">
        <f t="shared" ref="Q57" si="6">SUM(E57:P57)</f>
        <v>5000</v>
      </c>
      <c r="R57" s="27">
        <f t="shared" si="1"/>
        <v>0</v>
      </c>
    </row>
    <row r="58" spans="1:18" s="6" customFormat="1" ht="12.75" x14ac:dyDescent="0.2">
      <c r="A58" s="9"/>
      <c r="B58" s="10">
        <v>2000</v>
      </c>
      <c r="C58" s="9" t="s">
        <v>115</v>
      </c>
      <c r="D58" s="18">
        <f>SUM(D23:D57)</f>
        <v>2210116.88</v>
      </c>
      <c r="E58" s="18">
        <f t="shared" ref="E58:P58" si="7">SUM(E23:E56)</f>
        <v>183759.74000000002</v>
      </c>
      <c r="F58" s="18">
        <f t="shared" si="7"/>
        <v>183759.74000000002</v>
      </c>
      <c r="G58" s="18">
        <f t="shared" si="7"/>
        <v>183759.74000000002</v>
      </c>
      <c r="H58" s="18">
        <f t="shared" si="7"/>
        <v>183759.74000000002</v>
      </c>
      <c r="I58" s="18">
        <f t="shared" si="7"/>
        <v>183759.74000000002</v>
      </c>
      <c r="J58" s="18">
        <f t="shared" si="7"/>
        <v>183759.74000000002</v>
      </c>
      <c r="K58" s="18">
        <f t="shared" si="7"/>
        <v>183759.74000000002</v>
      </c>
      <c r="L58" s="18">
        <f t="shared" si="7"/>
        <v>183759.74000000002</v>
      </c>
      <c r="M58" s="18">
        <f t="shared" si="7"/>
        <v>183759.74000000002</v>
      </c>
      <c r="N58" s="18">
        <f t="shared" si="7"/>
        <v>183759.74000000002</v>
      </c>
      <c r="O58" s="18">
        <f t="shared" si="7"/>
        <v>183759.74000000002</v>
      </c>
      <c r="P58" s="18">
        <f t="shared" si="7"/>
        <v>183759.74000000002</v>
      </c>
      <c r="Q58" s="18">
        <f>SUM(Q23:Q57)</f>
        <v>2210116.88</v>
      </c>
      <c r="R58" s="27">
        <f t="shared" si="1"/>
        <v>0</v>
      </c>
    </row>
    <row r="59" spans="1:18" s="6" customFormat="1" ht="12.75" x14ac:dyDescent="0.2">
      <c r="A59" s="6" t="s">
        <v>24</v>
      </c>
      <c r="B59" s="6" t="s">
        <v>116</v>
      </c>
      <c r="C59" s="6" t="s">
        <v>117</v>
      </c>
      <c r="D59" s="29">
        <v>750000</v>
      </c>
      <c r="E59" s="31">
        <f>D59/12</f>
        <v>62500</v>
      </c>
      <c r="F59" s="25">
        <v>62500</v>
      </c>
      <c r="G59" s="25">
        <v>62500</v>
      </c>
      <c r="H59" s="25">
        <v>62500</v>
      </c>
      <c r="I59" s="25">
        <v>62500</v>
      </c>
      <c r="J59" s="25">
        <v>62500</v>
      </c>
      <c r="K59" s="25">
        <v>62500</v>
      </c>
      <c r="L59" s="25">
        <v>62500</v>
      </c>
      <c r="M59" s="25">
        <v>62500</v>
      </c>
      <c r="N59" s="25">
        <v>62500</v>
      </c>
      <c r="O59" s="25">
        <v>62500</v>
      </c>
      <c r="P59" s="25">
        <v>62500</v>
      </c>
      <c r="Q59" s="17">
        <f t="shared" si="0"/>
        <v>750000</v>
      </c>
      <c r="R59" s="27">
        <f t="shared" si="1"/>
        <v>0</v>
      </c>
    </row>
    <row r="60" spans="1:18" s="6" customFormat="1" ht="12.75" x14ac:dyDescent="0.2">
      <c r="A60" s="6" t="s">
        <v>24</v>
      </c>
      <c r="B60" s="6" t="s">
        <v>118</v>
      </c>
      <c r="C60" s="6" t="s">
        <v>119</v>
      </c>
      <c r="D60" s="29">
        <v>7500</v>
      </c>
      <c r="E60" s="31">
        <f t="shared" ref="E60:E92" si="8">D60/12</f>
        <v>625</v>
      </c>
      <c r="F60" s="25">
        <v>625</v>
      </c>
      <c r="G60" s="25">
        <v>625</v>
      </c>
      <c r="H60" s="25">
        <v>625</v>
      </c>
      <c r="I60" s="25">
        <v>625</v>
      </c>
      <c r="J60" s="25">
        <v>625</v>
      </c>
      <c r="K60" s="25">
        <v>625</v>
      </c>
      <c r="L60" s="25">
        <v>625</v>
      </c>
      <c r="M60" s="25">
        <v>625</v>
      </c>
      <c r="N60" s="25">
        <v>625</v>
      </c>
      <c r="O60" s="25">
        <v>625</v>
      </c>
      <c r="P60" s="25">
        <v>625</v>
      </c>
      <c r="Q60" s="17">
        <f t="shared" si="0"/>
        <v>7500</v>
      </c>
      <c r="R60" s="27">
        <f t="shared" si="1"/>
        <v>0</v>
      </c>
    </row>
    <row r="61" spans="1:18" s="6" customFormat="1" ht="12.75" x14ac:dyDescent="0.2">
      <c r="A61" s="6" t="s">
        <v>24</v>
      </c>
      <c r="B61" s="6" t="s">
        <v>120</v>
      </c>
      <c r="C61" s="6" t="s">
        <v>121</v>
      </c>
      <c r="D61" s="29">
        <v>45000</v>
      </c>
      <c r="E61" s="31">
        <f t="shared" si="8"/>
        <v>3750</v>
      </c>
      <c r="F61" s="25">
        <v>3750</v>
      </c>
      <c r="G61" s="25">
        <v>3750</v>
      </c>
      <c r="H61" s="25">
        <v>3750</v>
      </c>
      <c r="I61" s="25">
        <v>3750</v>
      </c>
      <c r="J61" s="25">
        <v>3750</v>
      </c>
      <c r="K61" s="25">
        <v>3750</v>
      </c>
      <c r="L61" s="25">
        <v>3750</v>
      </c>
      <c r="M61" s="25">
        <v>3750</v>
      </c>
      <c r="N61" s="25">
        <v>3750</v>
      </c>
      <c r="O61" s="25">
        <v>3750</v>
      </c>
      <c r="P61" s="25">
        <v>3750</v>
      </c>
      <c r="Q61" s="17">
        <f t="shared" si="0"/>
        <v>45000</v>
      </c>
      <c r="R61" s="27">
        <f t="shared" si="1"/>
        <v>0</v>
      </c>
    </row>
    <row r="62" spans="1:18" s="6" customFormat="1" ht="12.75" x14ac:dyDescent="0.2">
      <c r="A62" s="6" t="s">
        <v>24</v>
      </c>
      <c r="B62" s="6" t="s">
        <v>122</v>
      </c>
      <c r="C62" s="6" t="s">
        <v>123</v>
      </c>
      <c r="D62" s="29">
        <v>110000</v>
      </c>
      <c r="E62" s="31">
        <f t="shared" si="8"/>
        <v>9166.6666666666661</v>
      </c>
      <c r="F62" s="25">
        <v>9166.6666666666661</v>
      </c>
      <c r="G62" s="25">
        <v>9166.6666666666661</v>
      </c>
      <c r="H62" s="25">
        <v>9166.6666666666661</v>
      </c>
      <c r="I62" s="25">
        <v>9166.6666666666661</v>
      </c>
      <c r="J62" s="25">
        <v>9166.6666666666661</v>
      </c>
      <c r="K62" s="25">
        <v>9166.6666666666661</v>
      </c>
      <c r="L62" s="25">
        <v>9166.6666666666661</v>
      </c>
      <c r="M62" s="25">
        <v>9166.6666666666661</v>
      </c>
      <c r="N62" s="25">
        <v>9166.6666666666661</v>
      </c>
      <c r="O62" s="25">
        <v>9166.6666666666661</v>
      </c>
      <c r="P62" s="25">
        <v>9166.6666666666661</v>
      </c>
      <c r="Q62" s="17">
        <f t="shared" si="0"/>
        <v>110000.00000000001</v>
      </c>
      <c r="R62" s="27">
        <f t="shared" si="1"/>
        <v>0</v>
      </c>
    </row>
    <row r="63" spans="1:18" s="6" customFormat="1" ht="12.75" x14ac:dyDescent="0.2">
      <c r="A63" s="6" t="s">
        <v>24</v>
      </c>
      <c r="B63" s="6" t="s">
        <v>124</v>
      </c>
      <c r="C63" s="6" t="s">
        <v>125</v>
      </c>
      <c r="D63" s="25">
        <v>4000</v>
      </c>
      <c r="E63" s="31">
        <f t="shared" si="8"/>
        <v>333.33333333333331</v>
      </c>
      <c r="F63" s="25">
        <v>333.33333333333331</v>
      </c>
      <c r="G63" s="25">
        <v>333.33333333333331</v>
      </c>
      <c r="H63" s="25">
        <v>333.33333333333331</v>
      </c>
      <c r="I63" s="25">
        <v>333.33333333333331</v>
      </c>
      <c r="J63" s="25">
        <v>333.33333333333331</v>
      </c>
      <c r="K63" s="25">
        <v>333.33333333333331</v>
      </c>
      <c r="L63" s="25">
        <v>333.33333333333331</v>
      </c>
      <c r="M63" s="25">
        <v>333.33333333333331</v>
      </c>
      <c r="N63" s="25">
        <v>333.33333333333331</v>
      </c>
      <c r="O63" s="25">
        <v>333.33333333333331</v>
      </c>
      <c r="P63" s="25">
        <v>333.33333333333331</v>
      </c>
      <c r="Q63" s="17">
        <f t="shared" si="0"/>
        <v>4000.0000000000005</v>
      </c>
      <c r="R63" s="27">
        <f t="shared" si="1"/>
        <v>0</v>
      </c>
    </row>
    <row r="64" spans="1:18" s="6" customFormat="1" ht="12.75" x14ac:dyDescent="0.2">
      <c r="A64" s="6" t="s">
        <v>24</v>
      </c>
      <c r="B64" s="6" t="s">
        <v>126</v>
      </c>
      <c r="C64" s="6" t="s">
        <v>127</v>
      </c>
      <c r="D64" s="25">
        <v>5000</v>
      </c>
      <c r="E64" s="31">
        <f t="shared" si="8"/>
        <v>416.66666666666669</v>
      </c>
      <c r="F64" s="25">
        <v>416.66666666666669</v>
      </c>
      <c r="G64" s="25">
        <v>416.66666666666669</v>
      </c>
      <c r="H64" s="25">
        <v>416.66666666666669</v>
      </c>
      <c r="I64" s="25">
        <v>416.66666666666669</v>
      </c>
      <c r="J64" s="25">
        <v>416.66666666666669</v>
      </c>
      <c r="K64" s="25">
        <v>416.66666666666669</v>
      </c>
      <c r="L64" s="25">
        <v>416.66666666666669</v>
      </c>
      <c r="M64" s="25">
        <v>416.66666666666669</v>
      </c>
      <c r="N64" s="25">
        <v>416.66666666666669</v>
      </c>
      <c r="O64" s="25">
        <v>416.66666666666669</v>
      </c>
      <c r="P64" s="25">
        <v>416.66666666666669</v>
      </c>
      <c r="Q64" s="17">
        <f t="shared" ref="Q64" si="9">SUM(E64:P64)</f>
        <v>5000</v>
      </c>
      <c r="R64" s="27">
        <f t="shared" si="1"/>
        <v>0</v>
      </c>
    </row>
    <row r="65" spans="1:18" s="6" customFormat="1" ht="12.75" x14ac:dyDescent="0.2">
      <c r="A65" s="6" t="s">
        <v>24</v>
      </c>
      <c r="B65" s="6" t="s">
        <v>128</v>
      </c>
      <c r="C65" s="6" t="s">
        <v>129</v>
      </c>
      <c r="D65" s="25">
        <v>3300</v>
      </c>
      <c r="E65" s="31">
        <f t="shared" si="8"/>
        <v>275</v>
      </c>
      <c r="F65" s="25">
        <v>275</v>
      </c>
      <c r="G65" s="25">
        <v>275</v>
      </c>
      <c r="H65" s="25">
        <v>275</v>
      </c>
      <c r="I65" s="25">
        <v>275</v>
      </c>
      <c r="J65" s="25">
        <v>275</v>
      </c>
      <c r="K65" s="25">
        <v>275</v>
      </c>
      <c r="L65" s="25">
        <v>275</v>
      </c>
      <c r="M65" s="25">
        <v>275</v>
      </c>
      <c r="N65" s="25">
        <v>275</v>
      </c>
      <c r="O65" s="25">
        <v>275</v>
      </c>
      <c r="P65" s="25">
        <v>275</v>
      </c>
      <c r="Q65" s="17">
        <f t="shared" si="0"/>
        <v>3300</v>
      </c>
      <c r="R65" s="27">
        <f t="shared" si="1"/>
        <v>0</v>
      </c>
    </row>
    <row r="66" spans="1:18" s="6" customFormat="1" ht="12.75" x14ac:dyDescent="0.2">
      <c r="A66" s="6" t="s">
        <v>24</v>
      </c>
      <c r="B66" s="6" t="s">
        <v>130</v>
      </c>
      <c r="C66" s="6" t="s">
        <v>129</v>
      </c>
      <c r="D66" s="25">
        <v>6000</v>
      </c>
      <c r="E66" s="31">
        <f t="shared" si="8"/>
        <v>500</v>
      </c>
      <c r="F66" s="25">
        <v>500</v>
      </c>
      <c r="G66" s="25">
        <v>500</v>
      </c>
      <c r="H66" s="25">
        <v>500</v>
      </c>
      <c r="I66" s="25">
        <v>500</v>
      </c>
      <c r="J66" s="25">
        <v>500</v>
      </c>
      <c r="K66" s="25">
        <v>500</v>
      </c>
      <c r="L66" s="25">
        <v>500</v>
      </c>
      <c r="M66" s="25">
        <v>500</v>
      </c>
      <c r="N66" s="25">
        <v>500</v>
      </c>
      <c r="O66" s="25">
        <v>500</v>
      </c>
      <c r="P66" s="25">
        <v>500</v>
      </c>
      <c r="Q66" s="17">
        <f t="shared" ref="Q66" si="10">SUM(E66:P66)</f>
        <v>6000</v>
      </c>
      <c r="R66" s="27">
        <f t="shared" si="1"/>
        <v>0</v>
      </c>
    </row>
    <row r="67" spans="1:18" s="6" customFormat="1" ht="12.75" x14ac:dyDescent="0.2">
      <c r="A67" s="6" t="s">
        <v>24</v>
      </c>
      <c r="B67" s="6" t="s">
        <v>131</v>
      </c>
      <c r="C67" s="6" t="s">
        <v>132</v>
      </c>
      <c r="D67" s="25">
        <v>1100000</v>
      </c>
      <c r="E67" s="31">
        <f t="shared" si="8"/>
        <v>91666.666666666672</v>
      </c>
      <c r="F67" s="25">
        <v>91666.666666666672</v>
      </c>
      <c r="G67" s="25">
        <v>91666.666666666672</v>
      </c>
      <c r="H67" s="25">
        <v>91666.666666666672</v>
      </c>
      <c r="I67" s="25">
        <v>91666.666666666672</v>
      </c>
      <c r="J67" s="25">
        <v>91666.666666666672</v>
      </c>
      <c r="K67" s="25">
        <v>91666.666666666672</v>
      </c>
      <c r="L67" s="25">
        <v>91666.666666666672</v>
      </c>
      <c r="M67" s="25">
        <v>91666.666666666672</v>
      </c>
      <c r="N67" s="25">
        <v>91666.666666666672</v>
      </c>
      <c r="O67" s="25">
        <v>91666.666666666672</v>
      </c>
      <c r="P67" s="25">
        <v>91666.666666666672</v>
      </c>
      <c r="Q67" s="17">
        <f t="shared" si="0"/>
        <v>1099999.9999999998</v>
      </c>
      <c r="R67" s="27">
        <f t="shared" si="1"/>
        <v>0</v>
      </c>
    </row>
    <row r="68" spans="1:18" s="6" customFormat="1" ht="12.75" x14ac:dyDescent="0.2">
      <c r="A68" s="6" t="s">
        <v>24</v>
      </c>
      <c r="B68" s="6" t="s">
        <v>133</v>
      </c>
      <c r="C68" s="6" t="s">
        <v>134</v>
      </c>
      <c r="D68" s="25">
        <v>55000</v>
      </c>
      <c r="E68" s="31">
        <f t="shared" si="8"/>
        <v>4583.333333333333</v>
      </c>
      <c r="F68" s="25">
        <v>4583.333333333333</v>
      </c>
      <c r="G68" s="25">
        <v>4583.333333333333</v>
      </c>
      <c r="H68" s="25">
        <v>4583.333333333333</v>
      </c>
      <c r="I68" s="25">
        <v>4583.333333333333</v>
      </c>
      <c r="J68" s="25">
        <v>4583.333333333333</v>
      </c>
      <c r="K68" s="25">
        <v>4583.333333333333</v>
      </c>
      <c r="L68" s="25">
        <v>4583.333333333333</v>
      </c>
      <c r="M68" s="25">
        <v>4583.333333333333</v>
      </c>
      <c r="N68" s="25">
        <v>4583.333333333333</v>
      </c>
      <c r="O68" s="25">
        <v>4583.333333333333</v>
      </c>
      <c r="P68" s="25">
        <v>4583.333333333333</v>
      </c>
      <c r="Q68" s="17">
        <f t="shared" si="0"/>
        <v>55000.000000000007</v>
      </c>
      <c r="R68" s="27">
        <f t="shared" si="1"/>
        <v>0</v>
      </c>
    </row>
    <row r="69" spans="1:18" s="6" customFormat="1" ht="12.75" x14ac:dyDescent="0.2">
      <c r="A69" s="6" t="s">
        <v>24</v>
      </c>
      <c r="B69" s="6" t="s">
        <v>135</v>
      </c>
      <c r="C69" s="6" t="s">
        <v>136</v>
      </c>
      <c r="D69" s="25">
        <v>25000</v>
      </c>
      <c r="E69" s="31">
        <f t="shared" si="8"/>
        <v>2083.3333333333335</v>
      </c>
      <c r="F69" s="25">
        <v>2083.3333333333335</v>
      </c>
      <c r="G69" s="25">
        <v>2083.3333333333335</v>
      </c>
      <c r="H69" s="25">
        <v>2083.3333333333335</v>
      </c>
      <c r="I69" s="25">
        <v>2083.3333333333335</v>
      </c>
      <c r="J69" s="25">
        <v>2083.3333333333335</v>
      </c>
      <c r="K69" s="25">
        <v>2083.3333333333335</v>
      </c>
      <c r="L69" s="25">
        <v>2083.3333333333335</v>
      </c>
      <c r="M69" s="25">
        <v>2083.3333333333335</v>
      </c>
      <c r="N69" s="25">
        <v>2083.3333333333335</v>
      </c>
      <c r="O69" s="25">
        <v>2083.3333333333335</v>
      </c>
      <c r="P69" s="25">
        <v>2083.3333333333335</v>
      </c>
      <c r="Q69" s="17">
        <f t="shared" ref="Q69" si="11">SUM(E69:P69)</f>
        <v>24999.999999999996</v>
      </c>
      <c r="R69" s="27">
        <f t="shared" si="1"/>
        <v>0</v>
      </c>
    </row>
    <row r="70" spans="1:18" s="6" customFormat="1" ht="12.75" x14ac:dyDescent="0.2">
      <c r="A70" s="6" t="s">
        <v>24</v>
      </c>
      <c r="B70" s="6" t="s">
        <v>137</v>
      </c>
      <c r="C70" s="6" t="s">
        <v>138</v>
      </c>
      <c r="D70" s="25">
        <v>12000</v>
      </c>
      <c r="E70" s="31">
        <f t="shared" si="8"/>
        <v>1000</v>
      </c>
      <c r="F70" s="25">
        <v>1000</v>
      </c>
      <c r="G70" s="25">
        <v>1000</v>
      </c>
      <c r="H70" s="25">
        <v>1000</v>
      </c>
      <c r="I70" s="25">
        <v>1000</v>
      </c>
      <c r="J70" s="25">
        <v>1000</v>
      </c>
      <c r="K70" s="25">
        <v>1000</v>
      </c>
      <c r="L70" s="25">
        <v>1000</v>
      </c>
      <c r="M70" s="25">
        <v>1000</v>
      </c>
      <c r="N70" s="25">
        <v>1000</v>
      </c>
      <c r="O70" s="25">
        <v>1000</v>
      </c>
      <c r="P70" s="25">
        <v>1000</v>
      </c>
      <c r="Q70" s="17">
        <f t="shared" si="0"/>
        <v>12000</v>
      </c>
      <c r="R70" s="27">
        <f t="shared" si="1"/>
        <v>0</v>
      </c>
    </row>
    <row r="71" spans="1:18" s="6" customFormat="1" ht="12.75" x14ac:dyDescent="0.2">
      <c r="A71" s="21" t="s">
        <v>24</v>
      </c>
      <c r="B71" s="21" t="s">
        <v>139</v>
      </c>
      <c r="C71" s="21" t="s">
        <v>140</v>
      </c>
      <c r="D71" s="25">
        <v>510600</v>
      </c>
      <c r="E71" s="31">
        <f t="shared" si="8"/>
        <v>42550</v>
      </c>
      <c r="F71" s="25">
        <v>42550</v>
      </c>
      <c r="G71" s="25">
        <v>42550</v>
      </c>
      <c r="H71" s="25">
        <v>42550</v>
      </c>
      <c r="I71" s="25">
        <v>42550</v>
      </c>
      <c r="J71" s="25">
        <v>42550</v>
      </c>
      <c r="K71" s="25">
        <v>42550</v>
      </c>
      <c r="L71" s="25">
        <v>42550</v>
      </c>
      <c r="M71" s="25">
        <v>42550</v>
      </c>
      <c r="N71" s="25">
        <v>42550</v>
      </c>
      <c r="O71" s="25">
        <v>42550</v>
      </c>
      <c r="P71" s="25">
        <v>42550</v>
      </c>
      <c r="Q71" s="17">
        <f t="shared" si="0"/>
        <v>510600</v>
      </c>
      <c r="R71" s="27">
        <f t="shared" si="1"/>
        <v>0</v>
      </c>
    </row>
    <row r="72" spans="1:18" s="6" customFormat="1" ht="12.75" x14ac:dyDescent="0.2">
      <c r="A72" s="6" t="s">
        <v>24</v>
      </c>
      <c r="B72" s="6" t="s">
        <v>141</v>
      </c>
      <c r="C72" s="6" t="s">
        <v>142</v>
      </c>
      <c r="D72" s="25">
        <v>30000</v>
      </c>
      <c r="E72" s="31">
        <f t="shared" si="8"/>
        <v>2500</v>
      </c>
      <c r="F72" s="25">
        <v>2500</v>
      </c>
      <c r="G72" s="25">
        <v>2500</v>
      </c>
      <c r="H72" s="25">
        <v>2500</v>
      </c>
      <c r="I72" s="25">
        <v>2500</v>
      </c>
      <c r="J72" s="25">
        <v>2500</v>
      </c>
      <c r="K72" s="25">
        <v>2500</v>
      </c>
      <c r="L72" s="25">
        <v>2500</v>
      </c>
      <c r="M72" s="25">
        <v>2500</v>
      </c>
      <c r="N72" s="25">
        <v>2500</v>
      </c>
      <c r="O72" s="25">
        <v>2500</v>
      </c>
      <c r="P72" s="25">
        <v>2500</v>
      </c>
      <c r="Q72" s="17">
        <f t="shared" si="0"/>
        <v>30000</v>
      </c>
      <c r="R72" s="27">
        <f t="shared" si="1"/>
        <v>0</v>
      </c>
    </row>
    <row r="73" spans="1:18" s="6" customFormat="1" ht="12.75" x14ac:dyDescent="0.2">
      <c r="A73" s="6" t="s">
        <v>24</v>
      </c>
      <c r="B73" s="6" t="s">
        <v>143</v>
      </c>
      <c r="C73" s="6" t="s">
        <v>144</v>
      </c>
      <c r="D73" s="25">
        <v>51000</v>
      </c>
      <c r="E73" s="31">
        <f t="shared" si="8"/>
        <v>4250</v>
      </c>
      <c r="F73" s="25">
        <v>4250</v>
      </c>
      <c r="G73" s="25">
        <v>4250</v>
      </c>
      <c r="H73" s="25">
        <v>4250</v>
      </c>
      <c r="I73" s="25">
        <v>4250</v>
      </c>
      <c r="J73" s="25">
        <v>4250</v>
      </c>
      <c r="K73" s="25">
        <v>4250</v>
      </c>
      <c r="L73" s="25">
        <v>4250</v>
      </c>
      <c r="M73" s="25">
        <v>4250</v>
      </c>
      <c r="N73" s="25">
        <v>4250</v>
      </c>
      <c r="O73" s="25">
        <v>4250</v>
      </c>
      <c r="P73" s="25">
        <v>4250</v>
      </c>
      <c r="Q73" s="17">
        <f t="shared" si="0"/>
        <v>51000</v>
      </c>
      <c r="R73" s="27">
        <f t="shared" si="1"/>
        <v>0</v>
      </c>
    </row>
    <row r="74" spans="1:18" s="6" customFormat="1" ht="12.75" x14ac:dyDescent="0.2">
      <c r="A74" s="6" t="s">
        <v>24</v>
      </c>
      <c r="B74" s="6" t="s">
        <v>145</v>
      </c>
      <c r="C74" s="6" t="s">
        <v>146</v>
      </c>
      <c r="D74" s="25">
        <v>10000</v>
      </c>
      <c r="E74" s="31">
        <f t="shared" si="8"/>
        <v>833.33333333333337</v>
      </c>
      <c r="F74" s="25">
        <v>833.33333333333337</v>
      </c>
      <c r="G74" s="25">
        <v>833.33333333333337</v>
      </c>
      <c r="H74" s="25">
        <v>833.33333333333337</v>
      </c>
      <c r="I74" s="25">
        <v>833.33333333333337</v>
      </c>
      <c r="J74" s="25">
        <v>833.33333333333337</v>
      </c>
      <c r="K74" s="25">
        <v>833.33333333333337</v>
      </c>
      <c r="L74" s="25">
        <v>833.33333333333337</v>
      </c>
      <c r="M74" s="25">
        <v>833.33333333333337</v>
      </c>
      <c r="N74" s="25">
        <v>833.33333333333337</v>
      </c>
      <c r="O74" s="25">
        <v>833.33333333333337</v>
      </c>
      <c r="P74" s="25">
        <v>833.33333333333337</v>
      </c>
      <c r="Q74" s="17">
        <f t="shared" si="0"/>
        <v>10000</v>
      </c>
      <c r="R74" s="27">
        <f t="shared" si="1"/>
        <v>0</v>
      </c>
    </row>
    <row r="75" spans="1:18" s="6" customFormat="1" ht="12.75" x14ac:dyDescent="0.2">
      <c r="A75" s="6" t="s">
        <v>24</v>
      </c>
      <c r="B75" s="6" t="s">
        <v>147</v>
      </c>
      <c r="C75" s="6" t="s">
        <v>148</v>
      </c>
      <c r="D75" s="25">
        <v>60000</v>
      </c>
      <c r="E75" s="31">
        <f t="shared" si="8"/>
        <v>5000</v>
      </c>
      <c r="F75" s="25">
        <v>5000</v>
      </c>
      <c r="G75" s="25">
        <v>5000</v>
      </c>
      <c r="H75" s="25">
        <v>5000</v>
      </c>
      <c r="I75" s="25">
        <v>5000</v>
      </c>
      <c r="J75" s="25">
        <v>5000</v>
      </c>
      <c r="K75" s="25">
        <v>5000</v>
      </c>
      <c r="L75" s="25">
        <v>5000</v>
      </c>
      <c r="M75" s="25">
        <v>5000</v>
      </c>
      <c r="N75" s="25">
        <v>5000</v>
      </c>
      <c r="O75" s="25">
        <v>5000</v>
      </c>
      <c r="P75" s="25">
        <v>5000</v>
      </c>
      <c r="Q75" s="17">
        <f t="shared" si="0"/>
        <v>60000</v>
      </c>
      <c r="R75" s="27">
        <f t="shared" si="1"/>
        <v>0</v>
      </c>
    </row>
    <row r="76" spans="1:18" s="6" customFormat="1" ht="12.75" x14ac:dyDescent="0.2">
      <c r="A76" s="6" t="s">
        <v>24</v>
      </c>
      <c r="B76" s="6" t="s">
        <v>149</v>
      </c>
      <c r="C76" s="6" t="s">
        <v>150</v>
      </c>
      <c r="D76" s="25">
        <v>30000</v>
      </c>
      <c r="E76" s="31">
        <f t="shared" si="8"/>
        <v>2500</v>
      </c>
      <c r="F76" s="25">
        <v>2500</v>
      </c>
      <c r="G76" s="25">
        <v>2500</v>
      </c>
      <c r="H76" s="25">
        <v>2500</v>
      </c>
      <c r="I76" s="25">
        <v>2500</v>
      </c>
      <c r="J76" s="25">
        <v>2500</v>
      </c>
      <c r="K76" s="25">
        <v>2500</v>
      </c>
      <c r="L76" s="25">
        <v>2500</v>
      </c>
      <c r="M76" s="25">
        <v>2500</v>
      </c>
      <c r="N76" s="25">
        <v>2500</v>
      </c>
      <c r="O76" s="25">
        <v>2500</v>
      </c>
      <c r="P76" s="25">
        <v>2500</v>
      </c>
      <c r="Q76" s="17">
        <f t="shared" si="0"/>
        <v>30000</v>
      </c>
      <c r="R76" s="27">
        <f t="shared" si="1"/>
        <v>0</v>
      </c>
    </row>
    <row r="77" spans="1:18" s="6" customFormat="1" ht="12.75" x14ac:dyDescent="0.2">
      <c r="A77" s="6" t="s">
        <v>24</v>
      </c>
      <c r="B77" s="6" t="s">
        <v>151</v>
      </c>
      <c r="C77" s="6" t="s">
        <v>152</v>
      </c>
      <c r="D77" s="25">
        <v>3000</v>
      </c>
      <c r="E77" s="31">
        <f t="shared" si="8"/>
        <v>250</v>
      </c>
      <c r="F77" s="25">
        <v>250</v>
      </c>
      <c r="G77" s="25">
        <v>250</v>
      </c>
      <c r="H77" s="25">
        <v>250</v>
      </c>
      <c r="I77" s="25">
        <v>250</v>
      </c>
      <c r="J77" s="25">
        <v>250</v>
      </c>
      <c r="K77" s="25">
        <v>250</v>
      </c>
      <c r="L77" s="25">
        <v>250</v>
      </c>
      <c r="M77" s="25">
        <v>250</v>
      </c>
      <c r="N77" s="25">
        <v>250</v>
      </c>
      <c r="O77" s="25">
        <v>250</v>
      </c>
      <c r="P77" s="25">
        <v>250</v>
      </c>
      <c r="Q77" s="17">
        <f t="shared" si="0"/>
        <v>3000</v>
      </c>
      <c r="R77" s="27">
        <f t="shared" ref="R77:R106" si="12">+D77-Q77</f>
        <v>0</v>
      </c>
    </row>
    <row r="78" spans="1:18" s="6" customFormat="1" ht="12.75" x14ac:dyDescent="0.2">
      <c r="A78" s="6" t="s">
        <v>24</v>
      </c>
      <c r="B78" s="6" t="s">
        <v>153</v>
      </c>
      <c r="C78" s="6" t="s">
        <v>154</v>
      </c>
      <c r="D78" s="25">
        <v>110000</v>
      </c>
      <c r="E78" s="31">
        <f t="shared" si="8"/>
        <v>9166.6666666666661</v>
      </c>
      <c r="F78" s="25">
        <v>9166.6666666666661</v>
      </c>
      <c r="G78" s="25">
        <v>9166.6666666666661</v>
      </c>
      <c r="H78" s="25">
        <v>9166.6666666666661</v>
      </c>
      <c r="I78" s="25">
        <v>9166.6666666666661</v>
      </c>
      <c r="J78" s="25">
        <v>9166.6666666666661</v>
      </c>
      <c r="K78" s="25">
        <v>9166.6666666666661</v>
      </c>
      <c r="L78" s="25">
        <v>9166.6666666666661</v>
      </c>
      <c r="M78" s="25">
        <v>9166.6666666666661</v>
      </c>
      <c r="N78" s="25">
        <v>9166.6666666666661</v>
      </c>
      <c r="O78" s="25">
        <v>9166.6666666666661</v>
      </c>
      <c r="P78" s="25">
        <v>9166.6666666666661</v>
      </c>
      <c r="Q78" s="17">
        <f t="shared" si="0"/>
        <v>110000.00000000001</v>
      </c>
      <c r="R78" s="27">
        <f t="shared" si="12"/>
        <v>0</v>
      </c>
    </row>
    <row r="79" spans="1:18" s="6" customFormat="1" ht="12.75" x14ac:dyDescent="0.2">
      <c r="A79" s="6" t="s">
        <v>24</v>
      </c>
      <c r="B79" s="6" t="s">
        <v>155</v>
      </c>
      <c r="C79" s="6" t="s">
        <v>156</v>
      </c>
      <c r="D79" s="25">
        <v>5000</v>
      </c>
      <c r="E79" s="31">
        <f t="shared" si="8"/>
        <v>416.66666666666669</v>
      </c>
      <c r="F79" s="25">
        <v>416.66666666666669</v>
      </c>
      <c r="G79" s="25">
        <v>416.66666666666669</v>
      </c>
      <c r="H79" s="25">
        <v>416.66666666666669</v>
      </c>
      <c r="I79" s="25">
        <v>416.66666666666669</v>
      </c>
      <c r="J79" s="25">
        <v>416.66666666666669</v>
      </c>
      <c r="K79" s="25">
        <v>416.66666666666669</v>
      </c>
      <c r="L79" s="25">
        <v>416.66666666666669</v>
      </c>
      <c r="M79" s="25">
        <v>416.66666666666669</v>
      </c>
      <c r="N79" s="25">
        <v>416.66666666666669</v>
      </c>
      <c r="O79" s="25">
        <v>416.66666666666669</v>
      </c>
      <c r="P79" s="25">
        <v>416.66666666666669</v>
      </c>
      <c r="Q79" s="17">
        <f t="shared" ref="Q79:Q103" si="13">SUM(E79:P79)</f>
        <v>5000</v>
      </c>
      <c r="R79" s="27">
        <f t="shared" si="12"/>
        <v>0</v>
      </c>
    </row>
    <row r="80" spans="1:18" s="6" customFormat="1" ht="12.75" x14ac:dyDescent="0.2">
      <c r="A80" s="6" t="s">
        <v>24</v>
      </c>
      <c r="B80" s="6" t="s">
        <v>157</v>
      </c>
      <c r="C80" s="6" t="s">
        <v>158</v>
      </c>
      <c r="D80" s="25">
        <v>150000</v>
      </c>
      <c r="E80" s="31">
        <f t="shared" si="8"/>
        <v>12500</v>
      </c>
      <c r="F80" s="25">
        <v>12500</v>
      </c>
      <c r="G80" s="25">
        <v>12500</v>
      </c>
      <c r="H80" s="25">
        <v>12500</v>
      </c>
      <c r="I80" s="25">
        <v>12500</v>
      </c>
      <c r="J80" s="25">
        <v>12500</v>
      </c>
      <c r="K80" s="25">
        <v>12500</v>
      </c>
      <c r="L80" s="25">
        <v>12500</v>
      </c>
      <c r="M80" s="25">
        <v>12500</v>
      </c>
      <c r="N80" s="25">
        <v>12500</v>
      </c>
      <c r="O80" s="25">
        <v>12500</v>
      </c>
      <c r="P80" s="25">
        <v>12500</v>
      </c>
      <c r="Q80" s="17">
        <f t="shared" si="13"/>
        <v>150000</v>
      </c>
      <c r="R80" s="27">
        <f t="shared" si="12"/>
        <v>0</v>
      </c>
    </row>
    <row r="81" spans="1:18" s="6" customFormat="1" ht="12.75" x14ac:dyDescent="0.2">
      <c r="A81" s="6" t="s">
        <v>24</v>
      </c>
      <c r="B81" s="6" t="s">
        <v>159</v>
      </c>
      <c r="C81" s="6" t="s">
        <v>160</v>
      </c>
      <c r="D81" s="25">
        <v>120000</v>
      </c>
      <c r="E81" s="31">
        <f t="shared" si="8"/>
        <v>10000</v>
      </c>
      <c r="F81" s="25">
        <v>10000</v>
      </c>
      <c r="G81" s="25">
        <v>10000</v>
      </c>
      <c r="H81" s="25">
        <v>10000</v>
      </c>
      <c r="I81" s="25">
        <v>10000</v>
      </c>
      <c r="J81" s="25">
        <v>10000</v>
      </c>
      <c r="K81" s="25">
        <v>10000</v>
      </c>
      <c r="L81" s="25">
        <v>10000</v>
      </c>
      <c r="M81" s="25">
        <v>10000</v>
      </c>
      <c r="N81" s="25">
        <v>10000</v>
      </c>
      <c r="O81" s="25">
        <v>10000</v>
      </c>
      <c r="P81" s="25">
        <v>10000</v>
      </c>
      <c r="Q81" s="17">
        <f t="shared" si="13"/>
        <v>120000</v>
      </c>
      <c r="R81" s="27">
        <f t="shared" si="12"/>
        <v>0</v>
      </c>
    </row>
    <row r="82" spans="1:18" s="6" customFormat="1" ht="12.75" x14ac:dyDescent="0.2">
      <c r="A82" s="6" t="s">
        <v>24</v>
      </c>
      <c r="B82" s="6" t="s">
        <v>161</v>
      </c>
      <c r="C82" s="6" t="s">
        <v>162</v>
      </c>
      <c r="D82" s="25">
        <v>30000</v>
      </c>
      <c r="E82" s="31">
        <f t="shared" si="8"/>
        <v>2500</v>
      </c>
      <c r="F82" s="25">
        <v>2500</v>
      </c>
      <c r="G82" s="25">
        <v>2500</v>
      </c>
      <c r="H82" s="25">
        <v>2500</v>
      </c>
      <c r="I82" s="25">
        <v>2500</v>
      </c>
      <c r="J82" s="25">
        <v>2500</v>
      </c>
      <c r="K82" s="25">
        <v>2500</v>
      </c>
      <c r="L82" s="25">
        <v>2500</v>
      </c>
      <c r="M82" s="25">
        <v>2500</v>
      </c>
      <c r="N82" s="25">
        <v>2500</v>
      </c>
      <c r="O82" s="25">
        <v>2500</v>
      </c>
      <c r="P82" s="25">
        <v>2500</v>
      </c>
      <c r="Q82" s="17">
        <f t="shared" ref="Q82" si="14">SUM(E82:P82)</f>
        <v>30000</v>
      </c>
      <c r="R82" s="27">
        <f t="shared" si="12"/>
        <v>0</v>
      </c>
    </row>
    <row r="83" spans="1:18" s="6" customFormat="1" ht="12.75" x14ac:dyDescent="0.2">
      <c r="A83" s="6" t="s">
        <v>24</v>
      </c>
      <c r="B83" s="6" t="s">
        <v>163</v>
      </c>
      <c r="C83" s="6" t="s">
        <v>164</v>
      </c>
      <c r="D83" s="25">
        <v>150000</v>
      </c>
      <c r="E83" s="31">
        <f t="shared" si="8"/>
        <v>12500</v>
      </c>
      <c r="F83" s="25">
        <v>12500</v>
      </c>
      <c r="G83" s="25">
        <v>12500</v>
      </c>
      <c r="H83" s="25">
        <v>12500</v>
      </c>
      <c r="I83" s="25">
        <v>12500</v>
      </c>
      <c r="J83" s="25">
        <v>12500</v>
      </c>
      <c r="K83" s="25">
        <v>12500</v>
      </c>
      <c r="L83" s="25">
        <v>12500</v>
      </c>
      <c r="M83" s="25">
        <v>12500</v>
      </c>
      <c r="N83" s="25">
        <v>12500</v>
      </c>
      <c r="O83" s="25">
        <v>12500</v>
      </c>
      <c r="P83" s="25">
        <v>12500</v>
      </c>
      <c r="Q83" s="17">
        <f t="shared" si="13"/>
        <v>150000</v>
      </c>
      <c r="R83" s="27">
        <f t="shared" si="12"/>
        <v>0</v>
      </c>
    </row>
    <row r="84" spans="1:18" s="6" customFormat="1" ht="12.75" x14ac:dyDescent="0.2">
      <c r="A84" s="6" t="s">
        <v>24</v>
      </c>
      <c r="B84" s="6" t="s">
        <v>165</v>
      </c>
      <c r="C84" s="6" t="s">
        <v>166</v>
      </c>
      <c r="D84" s="25">
        <v>20000</v>
      </c>
      <c r="E84" s="31">
        <f t="shared" si="8"/>
        <v>1666.6666666666667</v>
      </c>
      <c r="F84" s="25">
        <v>1666.6666666666667</v>
      </c>
      <c r="G84" s="25">
        <v>1666.6666666666667</v>
      </c>
      <c r="H84" s="25">
        <v>1666.6666666666667</v>
      </c>
      <c r="I84" s="25">
        <v>1666.6666666666667</v>
      </c>
      <c r="J84" s="25">
        <v>1666.6666666666667</v>
      </c>
      <c r="K84" s="25">
        <v>1666.6666666666667</v>
      </c>
      <c r="L84" s="25">
        <v>1666.6666666666667</v>
      </c>
      <c r="M84" s="25">
        <v>1666.6666666666667</v>
      </c>
      <c r="N84" s="25">
        <v>1666.6666666666667</v>
      </c>
      <c r="O84" s="25">
        <v>1666.6666666666667</v>
      </c>
      <c r="P84" s="25">
        <v>1666.6666666666667</v>
      </c>
      <c r="Q84" s="17">
        <f t="shared" si="13"/>
        <v>20000</v>
      </c>
      <c r="R84" s="27">
        <f t="shared" si="12"/>
        <v>0</v>
      </c>
    </row>
    <row r="85" spans="1:18" s="6" customFormat="1" ht="12.75" x14ac:dyDescent="0.2">
      <c r="A85" s="6" t="s">
        <v>24</v>
      </c>
      <c r="B85" s="6" t="s">
        <v>167</v>
      </c>
      <c r="C85" s="6" t="s">
        <v>168</v>
      </c>
      <c r="D85" s="25">
        <v>5000</v>
      </c>
      <c r="E85" s="31">
        <f t="shared" si="8"/>
        <v>416.66666666666669</v>
      </c>
      <c r="F85" s="25">
        <v>416.66666666666669</v>
      </c>
      <c r="G85" s="25">
        <v>416.66666666666669</v>
      </c>
      <c r="H85" s="25">
        <v>416.66666666666669</v>
      </c>
      <c r="I85" s="25">
        <v>416.66666666666669</v>
      </c>
      <c r="J85" s="25">
        <v>416.66666666666669</v>
      </c>
      <c r="K85" s="25">
        <v>416.66666666666669</v>
      </c>
      <c r="L85" s="25">
        <v>416.66666666666669</v>
      </c>
      <c r="M85" s="25">
        <v>416.66666666666669</v>
      </c>
      <c r="N85" s="25">
        <v>416.66666666666669</v>
      </c>
      <c r="O85" s="25">
        <v>416.66666666666669</v>
      </c>
      <c r="P85" s="25">
        <v>416.66666666666669</v>
      </c>
      <c r="Q85" s="17">
        <f t="shared" ref="Q85:Q86" si="15">SUM(E85:P85)</f>
        <v>5000</v>
      </c>
      <c r="R85" s="27">
        <f t="shared" si="12"/>
        <v>0</v>
      </c>
    </row>
    <row r="86" spans="1:18" s="6" customFormat="1" ht="12.75" x14ac:dyDescent="0.2">
      <c r="A86" s="6" t="s">
        <v>24</v>
      </c>
      <c r="B86" s="6" t="s">
        <v>169</v>
      </c>
      <c r="C86" s="6" t="s">
        <v>170</v>
      </c>
      <c r="D86" s="25">
        <v>8000</v>
      </c>
      <c r="E86" s="31">
        <f t="shared" si="8"/>
        <v>666.66666666666663</v>
      </c>
      <c r="F86" s="25">
        <v>666.66666666666663</v>
      </c>
      <c r="G86" s="25">
        <v>666.66666666666663</v>
      </c>
      <c r="H86" s="25">
        <v>666.66666666666663</v>
      </c>
      <c r="I86" s="25">
        <v>666.66666666666663</v>
      </c>
      <c r="J86" s="25">
        <v>666.66666666666663</v>
      </c>
      <c r="K86" s="25">
        <v>666.66666666666663</v>
      </c>
      <c r="L86" s="25">
        <v>666.66666666666663</v>
      </c>
      <c r="M86" s="25">
        <v>666.66666666666663</v>
      </c>
      <c r="N86" s="25">
        <v>666.66666666666663</v>
      </c>
      <c r="O86" s="25">
        <v>666.66666666666663</v>
      </c>
      <c r="P86" s="25">
        <v>666.66666666666663</v>
      </c>
      <c r="Q86" s="17">
        <f t="shared" si="15"/>
        <v>8000.0000000000009</v>
      </c>
      <c r="R86" s="27">
        <f t="shared" si="12"/>
        <v>0</v>
      </c>
    </row>
    <row r="87" spans="1:18" s="6" customFormat="1" ht="12.75" x14ac:dyDescent="0.2">
      <c r="A87" s="6" t="s">
        <v>24</v>
      </c>
      <c r="B87" s="6" t="s">
        <v>171</v>
      </c>
      <c r="C87" s="6" t="s">
        <v>170</v>
      </c>
      <c r="D87" s="25">
        <v>5870</v>
      </c>
      <c r="E87" s="31">
        <f t="shared" si="8"/>
        <v>489.16666666666669</v>
      </c>
      <c r="F87" s="25">
        <v>489.16666666666669</v>
      </c>
      <c r="G87" s="25">
        <v>489.16666666666669</v>
      </c>
      <c r="H87" s="25">
        <v>489.16666666666669</v>
      </c>
      <c r="I87" s="25">
        <v>489.16666666666669</v>
      </c>
      <c r="J87" s="25">
        <v>489.16666666666669</v>
      </c>
      <c r="K87" s="25">
        <v>489.16666666666669</v>
      </c>
      <c r="L87" s="25">
        <v>489.16666666666669</v>
      </c>
      <c r="M87" s="25">
        <v>489.16666666666669</v>
      </c>
      <c r="N87" s="25">
        <v>489.16666666666669</v>
      </c>
      <c r="O87" s="25">
        <v>489.16666666666669</v>
      </c>
      <c r="P87" s="25">
        <v>489.16666666666669</v>
      </c>
      <c r="Q87" s="17">
        <f t="shared" si="13"/>
        <v>5870.0000000000009</v>
      </c>
      <c r="R87" s="27">
        <f t="shared" si="12"/>
        <v>0</v>
      </c>
    </row>
    <row r="88" spans="1:18" s="6" customFormat="1" ht="12.75" x14ac:dyDescent="0.2">
      <c r="A88" s="6" t="s">
        <v>24</v>
      </c>
      <c r="B88" s="6" t="s">
        <v>172</v>
      </c>
      <c r="C88" s="6" t="s">
        <v>173</v>
      </c>
      <c r="D88" s="29">
        <v>4500</v>
      </c>
      <c r="E88" s="31">
        <f t="shared" si="8"/>
        <v>375</v>
      </c>
      <c r="F88" s="25">
        <v>375</v>
      </c>
      <c r="G88" s="25">
        <v>375</v>
      </c>
      <c r="H88" s="25">
        <v>375</v>
      </c>
      <c r="I88" s="25">
        <v>375</v>
      </c>
      <c r="J88" s="25">
        <v>375</v>
      </c>
      <c r="K88" s="25">
        <v>375</v>
      </c>
      <c r="L88" s="25">
        <v>375</v>
      </c>
      <c r="M88" s="25">
        <v>375</v>
      </c>
      <c r="N88" s="25">
        <v>375</v>
      </c>
      <c r="O88" s="25">
        <v>375</v>
      </c>
      <c r="P88" s="25">
        <v>375</v>
      </c>
      <c r="Q88" s="17">
        <f t="shared" si="13"/>
        <v>4500</v>
      </c>
      <c r="R88" s="27">
        <f t="shared" si="12"/>
        <v>0</v>
      </c>
    </row>
    <row r="89" spans="1:18" s="6" customFormat="1" ht="12.75" x14ac:dyDescent="0.2">
      <c r="A89" s="6" t="s">
        <v>24</v>
      </c>
      <c r="B89" s="6" t="s">
        <v>174</v>
      </c>
      <c r="C89" s="6" t="s">
        <v>175</v>
      </c>
      <c r="D89" s="25">
        <v>40000</v>
      </c>
      <c r="E89" s="31">
        <f t="shared" si="8"/>
        <v>3333.3333333333335</v>
      </c>
      <c r="F89" s="25">
        <v>3333.3333333333335</v>
      </c>
      <c r="G89" s="25">
        <v>3333.3333333333335</v>
      </c>
      <c r="H89" s="25">
        <v>3333.3333333333335</v>
      </c>
      <c r="I89" s="25">
        <v>3333.3333333333335</v>
      </c>
      <c r="J89" s="25">
        <v>3333.3333333333335</v>
      </c>
      <c r="K89" s="25">
        <v>3333.3333333333335</v>
      </c>
      <c r="L89" s="25">
        <v>3333.3333333333335</v>
      </c>
      <c r="M89" s="25">
        <v>3333.3333333333335</v>
      </c>
      <c r="N89" s="25">
        <v>3333.3333333333335</v>
      </c>
      <c r="O89" s="25">
        <v>3333.3333333333335</v>
      </c>
      <c r="P89" s="25">
        <v>3333.3333333333335</v>
      </c>
      <c r="Q89" s="17">
        <f t="shared" si="13"/>
        <v>40000</v>
      </c>
      <c r="R89" s="27">
        <f t="shared" si="12"/>
        <v>0</v>
      </c>
    </row>
    <row r="90" spans="1:18" s="6" customFormat="1" ht="12.75" x14ac:dyDescent="0.2">
      <c r="A90" s="6" t="s">
        <v>24</v>
      </c>
      <c r="B90" s="6" t="s">
        <v>176</v>
      </c>
      <c r="C90" s="6" t="s">
        <v>177</v>
      </c>
      <c r="D90" s="25">
        <v>800000</v>
      </c>
      <c r="E90" s="31">
        <f t="shared" si="8"/>
        <v>66666.666666666672</v>
      </c>
      <c r="F90" s="25">
        <v>66666.666666666672</v>
      </c>
      <c r="G90" s="25">
        <v>66666.666666666672</v>
      </c>
      <c r="H90" s="25">
        <v>66666.666666666672</v>
      </c>
      <c r="I90" s="25">
        <v>66666.666666666672</v>
      </c>
      <c r="J90" s="25">
        <v>66666.666666666672</v>
      </c>
      <c r="K90" s="25">
        <v>66666.666666666672</v>
      </c>
      <c r="L90" s="25">
        <v>66666.666666666672</v>
      </c>
      <c r="M90" s="25">
        <v>66666.666666666672</v>
      </c>
      <c r="N90" s="25">
        <v>66666.666666666672</v>
      </c>
      <c r="O90" s="25">
        <v>66666.666666666672</v>
      </c>
      <c r="P90" s="25">
        <v>66666.666666666672</v>
      </c>
      <c r="Q90" s="17">
        <f t="shared" si="13"/>
        <v>799999.99999999988</v>
      </c>
      <c r="R90" s="27">
        <f t="shared" si="12"/>
        <v>0</v>
      </c>
    </row>
    <row r="91" spans="1:18" s="6" customFormat="1" ht="12.75" x14ac:dyDescent="0.2">
      <c r="A91" s="6" t="s">
        <v>24</v>
      </c>
      <c r="B91" s="6" t="s">
        <v>178</v>
      </c>
      <c r="C91" s="6" t="s">
        <v>179</v>
      </c>
      <c r="D91" s="25">
        <v>23000</v>
      </c>
      <c r="E91" s="31">
        <f t="shared" si="8"/>
        <v>1916.6666666666667</v>
      </c>
      <c r="F91" s="25">
        <v>1916.6666666666667</v>
      </c>
      <c r="G91" s="25">
        <v>1916.6666666666667</v>
      </c>
      <c r="H91" s="25">
        <v>1916.6666666666667</v>
      </c>
      <c r="I91" s="25">
        <v>1916.6666666666667</v>
      </c>
      <c r="J91" s="25">
        <v>1916.6666666666667</v>
      </c>
      <c r="K91" s="25">
        <v>1916.6666666666667</v>
      </c>
      <c r="L91" s="25">
        <v>1916.6666666666667</v>
      </c>
      <c r="M91" s="25">
        <v>1916.6666666666667</v>
      </c>
      <c r="N91" s="25">
        <v>1916.6666666666667</v>
      </c>
      <c r="O91" s="25">
        <v>1916.6666666666667</v>
      </c>
      <c r="P91" s="25">
        <v>1916.6666666666667</v>
      </c>
      <c r="Q91" s="17">
        <f t="shared" ref="Q91" si="16">SUM(E91:P91)</f>
        <v>23000.000000000004</v>
      </c>
      <c r="R91" s="27">
        <f t="shared" si="12"/>
        <v>0</v>
      </c>
    </row>
    <row r="92" spans="1:18" s="6" customFormat="1" ht="12.75" x14ac:dyDescent="0.2">
      <c r="A92" s="6" t="s">
        <v>24</v>
      </c>
      <c r="B92" s="6" t="s">
        <v>180</v>
      </c>
      <c r="C92" s="6" t="s">
        <v>181</v>
      </c>
      <c r="D92" s="25">
        <v>7000</v>
      </c>
      <c r="E92" s="31">
        <f t="shared" si="8"/>
        <v>583.33333333333337</v>
      </c>
      <c r="F92" s="25">
        <v>583.33333333333337</v>
      </c>
      <c r="G92" s="25">
        <v>583.33333333333337</v>
      </c>
      <c r="H92" s="25">
        <v>583.33333333333337</v>
      </c>
      <c r="I92" s="25">
        <v>583.33333333333337</v>
      </c>
      <c r="J92" s="25">
        <v>583.33333333333337</v>
      </c>
      <c r="K92" s="25">
        <v>583.33333333333337</v>
      </c>
      <c r="L92" s="25">
        <v>583.33333333333337</v>
      </c>
      <c r="M92" s="25">
        <v>583.33333333333337</v>
      </c>
      <c r="N92" s="25">
        <v>583.33333333333337</v>
      </c>
      <c r="O92" s="25">
        <v>583.33333333333337</v>
      </c>
      <c r="P92" s="25">
        <v>583.33333333333337</v>
      </c>
      <c r="Q92" s="17">
        <f t="shared" si="13"/>
        <v>6999.9999999999991</v>
      </c>
      <c r="R92" s="27">
        <f t="shared" si="12"/>
        <v>0</v>
      </c>
    </row>
    <row r="93" spans="1:18" s="6" customFormat="1" ht="12.75" x14ac:dyDescent="0.2">
      <c r="A93" s="21" t="s">
        <v>24</v>
      </c>
      <c r="B93" s="21" t="s">
        <v>182</v>
      </c>
      <c r="C93" s="21" t="s">
        <v>183</v>
      </c>
      <c r="D93" s="25">
        <v>684961</v>
      </c>
      <c r="E93" s="25">
        <v>57208</v>
      </c>
      <c r="F93" s="25">
        <v>55000</v>
      </c>
      <c r="G93" s="25">
        <v>56863</v>
      </c>
      <c r="H93" s="25">
        <v>55783</v>
      </c>
      <c r="I93" s="25">
        <v>56578</v>
      </c>
      <c r="J93" s="25">
        <v>58956</v>
      </c>
      <c r="K93" s="25">
        <v>57508</v>
      </c>
      <c r="L93" s="25">
        <v>56578</v>
      </c>
      <c r="M93" s="25">
        <v>56683</v>
      </c>
      <c r="N93" s="25">
        <v>57808</v>
      </c>
      <c r="O93" s="25">
        <v>54865</v>
      </c>
      <c r="P93" s="25">
        <v>61131</v>
      </c>
      <c r="Q93" s="17">
        <f t="shared" si="13"/>
        <v>684961</v>
      </c>
      <c r="R93" s="27">
        <f t="shared" si="12"/>
        <v>0</v>
      </c>
    </row>
    <row r="94" spans="1:18" s="6" customFormat="1" ht="12.75" x14ac:dyDescent="0.2">
      <c r="A94" s="6" t="s">
        <v>24</v>
      </c>
      <c r="B94" s="6" t="s">
        <v>184</v>
      </c>
      <c r="C94" s="6" t="s">
        <v>185</v>
      </c>
      <c r="D94" s="25">
        <v>150000</v>
      </c>
      <c r="E94" s="25">
        <f>D94/12</f>
        <v>12500</v>
      </c>
      <c r="F94" s="25">
        <v>12500</v>
      </c>
      <c r="G94" s="25">
        <v>12500</v>
      </c>
      <c r="H94" s="25">
        <v>12500</v>
      </c>
      <c r="I94" s="25">
        <v>12500</v>
      </c>
      <c r="J94" s="25">
        <v>12500</v>
      </c>
      <c r="K94" s="25">
        <v>12500</v>
      </c>
      <c r="L94" s="25">
        <v>12500</v>
      </c>
      <c r="M94" s="25">
        <v>12500</v>
      </c>
      <c r="N94" s="25">
        <v>12500</v>
      </c>
      <c r="O94" s="25">
        <v>12500</v>
      </c>
      <c r="P94" s="25">
        <v>12500</v>
      </c>
      <c r="Q94" s="17">
        <f t="shared" si="13"/>
        <v>150000</v>
      </c>
      <c r="R94" s="27">
        <f t="shared" si="12"/>
        <v>0</v>
      </c>
    </row>
    <row r="95" spans="1:18" s="6" customFormat="1" ht="12.75" x14ac:dyDescent="0.2">
      <c r="A95" s="9"/>
      <c r="B95" s="10">
        <v>3000</v>
      </c>
      <c r="C95" s="9" t="s">
        <v>186</v>
      </c>
      <c r="D95" s="18">
        <f t="shared" ref="D95:Q95" si="17">SUM(D59:D94)</f>
        <v>5130731</v>
      </c>
      <c r="E95" s="18">
        <f t="shared" si="17"/>
        <v>427688.83333333343</v>
      </c>
      <c r="F95" s="18">
        <f t="shared" si="17"/>
        <v>425480.83333333343</v>
      </c>
      <c r="G95" s="18">
        <f t="shared" si="17"/>
        <v>427343.83333333343</v>
      </c>
      <c r="H95" s="18">
        <f t="shared" si="17"/>
        <v>426263.83333333343</v>
      </c>
      <c r="I95" s="18">
        <f t="shared" si="17"/>
        <v>427058.83333333343</v>
      </c>
      <c r="J95" s="18">
        <f t="shared" si="17"/>
        <v>429436.83333333343</v>
      </c>
      <c r="K95" s="18">
        <f t="shared" si="17"/>
        <v>427988.83333333343</v>
      </c>
      <c r="L95" s="18">
        <f t="shared" si="17"/>
        <v>427058.83333333343</v>
      </c>
      <c r="M95" s="18">
        <f t="shared" si="17"/>
        <v>427163.83333333343</v>
      </c>
      <c r="N95" s="18">
        <f t="shared" si="17"/>
        <v>428288.83333333343</v>
      </c>
      <c r="O95" s="18">
        <f t="shared" si="17"/>
        <v>425345.83333333343</v>
      </c>
      <c r="P95" s="18">
        <f t="shared" si="17"/>
        <v>431611.83333333343</v>
      </c>
      <c r="Q95" s="18">
        <f t="shared" si="17"/>
        <v>5130730.9999999991</v>
      </c>
      <c r="R95" s="27">
        <f t="shared" si="12"/>
        <v>0</v>
      </c>
    </row>
    <row r="96" spans="1:18" s="6" customFormat="1" ht="12.75" x14ac:dyDescent="0.2">
      <c r="A96" s="21" t="s">
        <v>24</v>
      </c>
      <c r="B96" s="21" t="s">
        <v>187</v>
      </c>
      <c r="C96" s="21" t="s">
        <v>188</v>
      </c>
      <c r="D96" s="29">
        <v>216000</v>
      </c>
      <c r="E96" s="29">
        <v>18000</v>
      </c>
      <c r="F96" s="29">
        <v>18000</v>
      </c>
      <c r="G96" s="29">
        <v>18000</v>
      </c>
      <c r="H96" s="29">
        <v>18000</v>
      </c>
      <c r="I96" s="29">
        <v>18000</v>
      </c>
      <c r="J96" s="29">
        <v>18000</v>
      </c>
      <c r="K96" s="29">
        <v>18000</v>
      </c>
      <c r="L96" s="29">
        <v>18000</v>
      </c>
      <c r="M96" s="29">
        <v>18000</v>
      </c>
      <c r="N96" s="29">
        <v>18000</v>
      </c>
      <c r="O96" s="29">
        <v>18000</v>
      </c>
      <c r="P96" s="29">
        <v>18000</v>
      </c>
      <c r="Q96" s="17">
        <f t="shared" si="13"/>
        <v>216000</v>
      </c>
      <c r="R96" s="27">
        <f t="shared" si="12"/>
        <v>0</v>
      </c>
    </row>
    <row r="97" spans="1:18" s="6" customFormat="1" ht="12.75" x14ac:dyDescent="0.2">
      <c r="A97" s="21" t="s">
        <v>24</v>
      </c>
      <c r="B97" s="21" t="s">
        <v>205</v>
      </c>
      <c r="C97" s="21" t="s">
        <v>202</v>
      </c>
      <c r="D97" s="29">
        <v>4809130.32</v>
      </c>
      <c r="E97" s="29">
        <f>$D$97/12</f>
        <v>400760.86000000004</v>
      </c>
      <c r="F97" s="29">
        <f t="shared" ref="F97:P97" si="18">$D$97/12</f>
        <v>400760.86000000004</v>
      </c>
      <c r="G97" s="29">
        <f t="shared" si="18"/>
        <v>400760.86000000004</v>
      </c>
      <c r="H97" s="29">
        <f t="shared" si="18"/>
        <v>400760.86000000004</v>
      </c>
      <c r="I97" s="29">
        <f t="shared" si="18"/>
        <v>400760.86000000004</v>
      </c>
      <c r="J97" s="29">
        <f t="shared" si="18"/>
        <v>400760.86000000004</v>
      </c>
      <c r="K97" s="29">
        <f t="shared" si="18"/>
        <v>400760.86000000004</v>
      </c>
      <c r="L97" s="29">
        <f>$D$97/12</f>
        <v>400760.86000000004</v>
      </c>
      <c r="M97" s="29">
        <f t="shared" si="18"/>
        <v>400760.86000000004</v>
      </c>
      <c r="N97" s="29">
        <f t="shared" si="18"/>
        <v>400760.86000000004</v>
      </c>
      <c r="O97" s="29">
        <f t="shared" si="18"/>
        <v>400760.86000000004</v>
      </c>
      <c r="P97" s="29">
        <f t="shared" si="18"/>
        <v>400760.86000000004</v>
      </c>
      <c r="Q97" s="17">
        <f t="shared" si="13"/>
        <v>4809130.32</v>
      </c>
      <c r="R97" s="27"/>
    </row>
    <row r="98" spans="1:18" s="6" customFormat="1" ht="12.75" x14ac:dyDescent="0.2">
      <c r="A98" s="21" t="s">
        <v>24</v>
      </c>
      <c r="B98" s="21" t="s">
        <v>204</v>
      </c>
      <c r="C98" s="21" t="s">
        <v>203</v>
      </c>
      <c r="D98" s="29">
        <v>123360</v>
      </c>
      <c r="E98" s="29">
        <f>D98/12</f>
        <v>10280</v>
      </c>
      <c r="F98" s="29">
        <v>10280</v>
      </c>
      <c r="G98" s="29">
        <v>10280</v>
      </c>
      <c r="H98" s="29">
        <v>10280</v>
      </c>
      <c r="I98" s="29">
        <v>10280</v>
      </c>
      <c r="J98" s="29">
        <v>10280</v>
      </c>
      <c r="K98" s="29">
        <v>10280</v>
      </c>
      <c r="L98" s="29">
        <v>10280</v>
      </c>
      <c r="M98" s="29">
        <v>10280</v>
      </c>
      <c r="N98" s="29">
        <v>10280</v>
      </c>
      <c r="O98" s="29">
        <v>10280</v>
      </c>
      <c r="P98" s="29">
        <v>10280</v>
      </c>
      <c r="Q98" s="17">
        <f t="shared" si="13"/>
        <v>123360</v>
      </c>
      <c r="R98" s="27"/>
    </row>
    <row r="99" spans="1:18" s="6" customFormat="1" ht="12.75" x14ac:dyDescent="0.2">
      <c r="A99" s="9"/>
      <c r="B99" s="10">
        <v>4000</v>
      </c>
      <c r="C99" s="22" t="s">
        <v>189</v>
      </c>
      <c r="D99" s="18">
        <f>D96+D97+D98</f>
        <v>5148490.32</v>
      </c>
      <c r="E99" s="18">
        <f t="shared" ref="E99:P99" si="19">E96</f>
        <v>18000</v>
      </c>
      <c r="F99" s="18">
        <f t="shared" si="19"/>
        <v>18000</v>
      </c>
      <c r="G99" s="18">
        <f t="shared" si="19"/>
        <v>18000</v>
      </c>
      <c r="H99" s="18">
        <f t="shared" si="19"/>
        <v>18000</v>
      </c>
      <c r="I99" s="18">
        <f t="shared" si="19"/>
        <v>18000</v>
      </c>
      <c r="J99" s="18">
        <f t="shared" si="19"/>
        <v>18000</v>
      </c>
      <c r="K99" s="18">
        <f t="shared" si="19"/>
        <v>18000</v>
      </c>
      <c r="L99" s="18">
        <f t="shared" si="19"/>
        <v>18000</v>
      </c>
      <c r="M99" s="18">
        <f t="shared" si="19"/>
        <v>18000</v>
      </c>
      <c r="N99" s="18">
        <f t="shared" si="19"/>
        <v>18000</v>
      </c>
      <c r="O99" s="18">
        <f t="shared" si="19"/>
        <v>18000</v>
      </c>
      <c r="P99" s="18">
        <f t="shared" si="19"/>
        <v>18000</v>
      </c>
      <c r="Q99" s="18">
        <f>+Q96+Q97+Q98</f>
        <v>5148490.32</v>
      </c>
      <c r="R99" s="27">
        <f t="shared" si="12"/>
        <v>0</v>
      </c>
    </row>
    <row r="100" spans="1:18" s="6" customFormat="1" ht="12.75" x14ac:dyDescent="0.2">
      <c r="A100" s="21" t="s">
        <v>24</v>
      </c>
      <c r="B100" s="21" t="s">
        <v>190</v>
      </c>
      <c r="C100" s="21" t="s">
        <v>191</v>
      </c>
      <c r="D100" s="29">
        <v>0</v>
      </c>
      <c r="E100" s="29">
        <f>D100/12</f>
        <v>0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17">
        <f t="shared" si="13"/>
        <v>0</v>
      </c>
      <c r="R100" s="27">
        <f t="shared" si="12"/>
        <v>0</v>
      </c>
    </row>
    <row r="101" spans="1:18" s="6" customFormat="1" ht="12.75" x14ac:dyDescent="0.2">
      <c r="A101" s="21" t="s">
        <v>24</v>
      </c>
      <c r="B101" s="21" t="s">
        <v>192</v>
      </c>
      <c r="C101" s="21" t="s">
        <v>193</v>
      </c>
      <c r="D101" s="29">
        <v>0</v>
      </c>
      <c r="E101" s="29">
        <f t="shared" ref="E101:E104" si="20">D101/12</f>
        <v>0</v>
      </c>
      <c r="F101" s="29">
        <v>0</v>
      </c>
      <c r="G101" s="29">
        <v>0</v>
      </c>
      <c r="H101" s="29">
        <v>0</v>
      </c>
      <c r="I101" s="29">
        <v>0</v>
      </c>
      <c r="J101" s="29">
        <v>0</v>
      </c>
      <c r="K101" s="29">
        <v>0</v>
      </c>
      <c r="L101" s="29">
        <v>0</v>
      </c>
      <c r="M101" s="29">
        <v>0</v>
      </c>
      <c r="N101" s="29">
        <v>0</v>
      </c>
      <c r="O101" s="29">
        <v>0</v>
      </c>
      <c r="P101" s="29">
        <v>0</v>
      </c>
      <c r="Q101" s="17">
        <f t="shared" si="13"/>
        <v>0</v>
      </c>
      <c r="R101" s="27">
        <f t="shared" si="12"/>
        <v>0</v>
      </c>
    </row>
    <row r="102" spans="1:18" s="6" customFormat="1" ht="12.75" x14ac:dyDescent="0.2">
      <c r="A102" s="21" t="s">
        <v>24</v>
      </c>
      <c r="B102" s="21" t="s">
        <v>194</v>
      </c>
      <c r="C102" s="21" t="s">
        <v>195</v>
      </c>
      <c r="D102" s="29">
        <v>0</v>
      </c>
      <c r="E102" s="29">
        <f t="shared" si="20"/>
        <v>0</v>
      </c>
      <c r="F102" s="29">
        <v>0</v>
      </c>
      <c r="G102" s="29">
        <v>0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0</v>
      </c>
      <c r="Q102" s="17">
        <f t="shared" si="13"/>
        <v>0</v>
      </c>
      <c r="R102" s="27">
        <f t="shared" si="12"/>
        <v>0</v>
      </c>
    </row>
    <row r="103" spans="1:18" s="6" customFormat="1" ht="12.75" x14ac:dyDescent="0.2">
      <c r="A103" s="21" t="s">
        <v>24</v>
      </c>
      <c r="B103" s="21" t="s">
        <v>196</v>
      </c>
      <c r="C103" s="21" t="s">
        <v>197</v>
      </c>
      <c r="D103" s="29">
        <v>0</v>
      </c>
      <c r="E103" s="29">
        <f t="shared" si="20"/>
        <v>0</v>
      </c>
      <c r="F103" s="29">
        <v>0</v>
      </c>
      <c r="G103" s="29">
        <v>0</v>
      </c>
      <c r="H103" s="29">
        <v>0</v>
      </c>
      <c r="I103" s="29">
        <v>0</v>
      </c>
      <c r="J103" s="29">
        <v>0</v>
      </c>
      <c r="K103" s="29">
        <v>0</v>
      </c>
      <c r="L103" s="29">
        <v>0</v>
      </c>
      <c r="M103" s="29">
        <v>0</v>
      </c>
      <c r="N103" s="29">
        <v>0</v>
      </c>
      <c r="O103" s="29">
        <v>0</v>
      </c>
      <c r="P103" s="29">
        <v>0</v>
      </c>
      <c r="Q103" s="17">
        <f t="shared" si="13"/>
        <v>0</v>
      </c>
      <c r="R103" s="27">
        <f t="shared" si="12"/>
        <v>0</v>
      </c>
    </row>
    <row r="104" spans="1:18" s="6" customFormat="1" ht="12.75" x14ac:dyDescent="0.2">
      <c r="A104" s="21" t="s">
        <v>24</v>
      </c>
      <c r="B104" s="21" t="s">
        <v>198</v>
      </c>
      <c r="C104" s="21" t="s">
        <v>197</v>
      </c>
      <c r="D104" s="29">
        <v>0</v>
      </c>
      <c r="E104" s="29">
        <f t="shared" si="20"/>
        <v>0</v>
      </c>
      <c r="F104" s="29">
        <v>0</v>
      </c>
      <c r="G104" s="29">
        <v>0</v>
      </c>
      <c r="H104" s="29">
        <v>0</v>
      </c>
      <c r="I104" s="29">
        <v>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17">
        <f t="shared" ref="Q104" si="21">SUM(E104:P104)</f>
        <v>0</v>
      </c>
      <c r="R104" s="27">
        <f t="shared" si="12"/>
        <v>0</v>
      </c>
    </row>
    <row r="105" spans="1:18" s="6" customFormat="1" ht="12.75" x14ac:dyDescent="0.2">
      <c r="A105" s="22"/>
      <c r="B105" s="23">
        <v>5000</v>
      </c>
      <c r="C105" s="22" t="s">
        <v>199</v>
      </c>
      <c r="D105" s="18">
        <f>SUM(D100:D104)</f>
        <v>0</v>
      </c>
      <c r="E105" s="18">
        <f>SUM(E100:E104)</f>
        <v>0</v>
      </c>
      <c r="F105" s="18">
        <f t="shared" ref="F105:P105" si="22">SUM(F100:F104)</f>
        <v>0</v>
      </c>
      <c r="G105" s="18">
        <f t="shared" si="22"/>
        <v>0</v>
      </c>
      <c r="H105" s="18">
        <f t="shared" si="22"/>
        <v>0</v>
      </c>
      <c r="I105" s="18">
        <f t="shared" si="22"/>
        <v>0</v>
      </c>
      <c r="J105" s="18">
        <f t="shared" si="22"/>
        <v>0</v>
      </c>
      <c r="K105" s="18">
        <f t="shared" si="22"/>
        <v>0</v>
      </c>
      <c r="L105" s="18">
        <f t="shared" si="22"/>
        <v>0</v>
      </c>
      <c r="M105" s="18">
        <f t="shared" si="22"/>
        <v>0</v>
      </c>
      <c r="N105" s="18">
        <f t="shared" si="22"/>
        <v>0</v>
      </c>
      <c r="O105" s="18">
        <f t="shared" si="22"/>
        <v>0</v>
      </c>
      <c r="P105" s="18">
        <f t="shared" si="22"/>
        <v>0</v>
      </c>
      <c r="Q105" s="18">
        <f>SUM(Q100:Q103)</f>
        <v>0</v>
      </c>
      <c r="R105" s="27">
        <f t="shared" si="12"/>
        <v>0</v>
      </c>
    </row>
    <row r="106" spans="1:18" s="6" customFormat="1" ht="12.75" x14ac:dyDescent="0.2">
      <c r="A106" s="7"/>
      <c r="B106" s="7"/>
      <c r="C106" s="8" t="s">
        <v>200</v>
      </c>
      <c r="D106" s="24">
        <f t="shared" ref="D106:Q106" si="23">+D22+D58+D95+D99+D105</f>
        <v>48397146.200000003</v>
      </c>
      <c r="E106" s="24">
        <f t="shared" si="23"/>
        <v>3420889.5733333337</v>
      </c>
      <c r="F106" s="24">
        <f t="shared" si="23"/>
        <v>3345064.5733333337</v>
      </c>
      <c r="G106" s="24">
        <f t="shared" si="23"/>
        <v>3409044.5733333337</v>
      </c>
      <c r="H106" s="24">
        <f t="shared" si="23"/>
        <v>3371950.5733333337</v>
      </c>
      <c r="I106" s="24">
        <f t="shared" si="23"/>
        <v>3399259.5733333337</v>
      </c>
      <c r="J106" s="24">
        <f t="shared" si="23"/>
        <v>3480888.5733333337</v>
      </c>
      <c r="K106" s="24">
        <f t="shared" si="23"/>
        <v>3431189.5733333337</v>
      </c>
      <c r="L106" s="24">
        <f t="shared" si="23"/>
        <v>3399259.5733333337</v>
      </c>
      <c r="M106" s="24">
        <f t="shared" si="23"/>
        <v>3402850.5733333337</v>
      </c>
      <c r="N106" s="24">
        <f t="shared" si="23"/>
        <v>3441489.5733333337</v>
      </c>
      <c r="O106" s="24">
        <f t="shared" si="23"/>
        <v>3340431.5733333337</v>
      </c>
      <c r="P106" s="24">
        <f t="shared" si="23"/>
        <v>6017337.5733333332</v>
      </c>
      <c r="Q106" s="24">
        <f t="shared" si="23"/>
        <v>48397146.200000003</v>
      </c>
      <c r="R106" s="27">
        <f t="shared" si="12"/>
        <v>0</v>
      </c>
    </row>
    <row r="107" spans="1:18" x14ac:dyDescent="0.25">
      <c r="Q107" s="19"/>
    </row>
  </sheetData>
  <mergeCells count="2">
    <mergeCell ref="A4:F4"/>
    <mergeCell ref="A1:C1"/>
  </mergeCells>
  <phoneticPr fontId="28" type="noConversion"/>
  <printOptions horizontalCentered="1"/>
  <pageMargins left="0.25" right="0.25" top="0.75" bottom="0.75" header="0.3" footer="0.3"/>
  <pageSetup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 1</vt:lpstr>
      <vt:lpstr>'hoja 1'!Área_de_impresión</vt:lpstr>
      <vt:lpstr>'hoja 1'!Títulos_a_imprimir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Paúl L. Lara</dc:creator>
  <cp:keywords/>
  <dc:description/>
  <cp:lastModifiedBy>Noe Valenzuela Bojorquez</cp:lastModifiedBy>
  <cp:revision/>
  <cp:lastPrinted>2023-12-02T00:53:26Z</cp:lastPrinted>
  <dcterms:created xsi:type="dcterms:W3CDTF">2017-01-16T19:21:14Z</dcterms:created>
  <dcterms:modified xsi:type="dcterms:W3CDTF">2024-03-22T21:24:33Z</dcterms:modified>
  <cp:category/>
  <cp:contentStatus/>
</cp:coreProperties>
</file>